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8CE440D4-3DCC-4FBC-B973-69ABBE0BBB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თავფურცელი" sheetId="2" r:id="rId1"/>
    <sheet name="სამშენებლო ნაწილი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F23" i="1"/>
  <c r="K23" i="1" s="1"/>
  <c r="H40" i="1" l="1"/>
  <c r="K40" i="1" s="1"/>
  <c r="D41" i="1"/>
  <c r="H41" i="1" s="1"/>
  <c r="K41" i="1" s="1"/>
  <c r="F34" i="1" l="1"/>
  <c r="K34" i="1" s="1"/>
  <c r="J29" i="1" l="1"/>
  <c r="K29" i="1" s="1"/>
  <c r="D26" i="1"/>
  <c r="J38" i="1"/>
  <c r="H37" i="1"/>
  <c r="K37" i="1" l="1"/>
  <c r="K38" i="1"/>
  <c r="J9" i="1"/>
  <c r="K9" i="1" s="1"/>
  <c r="K30" i="1"/>
  <c r="F19" i="1"/>
  <c r="K19" i="1" s="1"/>
  <c r="F20" i="1"/>
  <c r="K20" i="1" s="1"/>
  <c r="F21" i="1"/>
  <c r="K21" i="1" s="1"/>
  <c r="J8" i="1" l="1"/>
  <c r="H6" i="1"/>
  <c r="K6" i="1" s="1"/>
  <c r="J10" i="1"/>
  <c r="K10" i="1" s="1"/>
  <c r="H5" i="1"/>
  <c r="F18" i="1"/>
  <c r="K18" i="1" s="1"/>
  <c r="K5" i="1" l="1"/>
  <c r="K8" i="1"/>
  <c r="H7" i="1"/>
  <c r="K7" i="1" s="1"/>
  <c r="J15" i="1"/>
  <c r="K15" i="1" s="1"/>
  <c r="F24" i="1"/>
  <c r="K24" i="1" s="1"/>
  <c r="F22" i="1"/>
  <c r="K22" i="1" s="1"/>
  <c r="F33" i="1" l="1"/>
  <c r="K33" i="1" l="1"/>
  <c r="F35" i="1"/>
  <c r="K35" i="1" s="1"/>
  <c r="F32" i="1"/>
  <c r="K32" i="1" s="1"/>
  <c r="J28" i="1"/>
  <c r="K28" i="1" s="1"/>
  <c r="J27" i="1"/>
  <c r="K27" i="1" s="1"/>
  <c r="H26" i="1"/>
  <c r="K26" i="1" s="1"/>
  <c r="F17" i="1"/>
  <c r="K16" i="1"/>
  <c r="J14" i="1"/>
  <c r="K14" i="1" s="1"/>
  <c r="J13" i="1"/>
  <c r="J42" i="1" l="1"/>
  <c r="K17" i="1"/>
  <c r="F31" i="1"/>
  <c r="F42" i="1" s="1"/>
  <c r="H12" i="1"/>
  <c r="H42" i="1" s="1"/>
  <c r="K13" i="1"/>
  <c r="K12" i="1" l="1"/>
  <c r="K31" i="1"/>
  <c r="K43" i="1"/>
  <c r="K42" i="1" l="1"/>
  <c r="K44" i="1" s="1"/>
  <c r="K45" i="1" s="1"/>
  <c r="K46" i="1" s="1"/>
  <c r="K47" i="1" l="1"/>
  <c r="K48" i="1" s="1"/>
  <c r="K49" i="1" l="1"/>
  <c r="K50" i="1" s="1"/>
  <c r="K51" i="1" l="1"/>
  <c r="K52" i="1" s="1"/>
  <c r="K53" i="1" l="1"/>
  <c r="K54" i="1" s="1"/>
  <c r="E15" i="2" s="1"/>
  <c r="E16" i="2" s="1"/>
  <c r="E17" i="2" s="1"/>
  <c r="E18" i="2" s="1"/>
</calcChain>
</file>

<file path=xl/sharedStrings.xml><?xml version="1.0" encoding="utf-8"?>
<sst xmlns="http://schemas.openxmlformats.org/spreadsheetml/2006/main" count="119" uniqueCount="73">
  <si>
    <t>#</t>
  </si>
  <si>
    <t>სამუშაოებისა და დანახარჯების  დასახელება</t>
  </si>
  <si>
    <t>მასალის ღირებულება</t>
  </si>
  <si>
    <t>ხელფასი</t>
  </si>
  <si>
    <t>მანქანა-დანადგარები</t>
  </si>
  <si>
    <t>სულ</t>
  </si>
  <si>
    <t>ერთეული</t>
  </si>
  <si>
    <t>ჯამი</t>
  </si>
  <si>
    <t>ცალი</t>
  </si>
  <si>
    <t>მასალა:</t>
  </si>
  <si>
    <t>კგ</t>
  </si>
  <si>
    <t>სხვა მასალა</t>
  </si>
  <si>
    <t>ლარი</t>
  </si>
  <si>
    <t>სხვა მანქანა</t>
  </si>
  <si>
    <t>საჭრელი დისკი</t>
  </si>
  <si>
    <t>შემკრავი მავთული</t>
  </si>
  <si>
    <t xml:space="preserve">სჭვალი </t>
  </si>
  <si>
    <t>უსაფრთხოების ხარჯი</t>
  </si>
  <si>
    <t>ზედნადები ხარჯი</t>
  </si>
  <si>
    <t>გეგმიური დაგროვება</t>
  </si>
  <si>
    <t>დროებითი შენობა-ნაგებობები</t>
  </si>
  <si>
    <t>შრომის დანახარჯები:</t>
  </si>
  <si>
    <t>კვ.მ</t>
  </si>
  <si>
    <t>სახურავის მოწყობა ფერადი პროფილირებული თუნუქით</t>
  </si>
  <si>
    <t>ამწე-კრანი</t>
  </si>
  <si>
    <t>სახურავზე ხის კარკასის მოწყობა</t>
  </si>
  <si>
    <t>ამწე-კალათა</t>
  </si>
  <si>
    <t>კუბ.მ</t>
  </si>
  <si>
    <t>სჭვალი ქანჩის თავით</t>
  </si>
  <si>
    <t>არსებული თუნუქის სახურავის მოხსნა, დასაწყობება დამკვეთის საწყობში</t>
  </si>
  <si>
    <t>სახურავიდან დემონტირებული მასალების შეგროვება, გაზიდვა ხელით და სატვირთო მანქანაზე დატვირთვა</t>
  </si>
  <si>
    <t>პროფილირებული ზოლოვანი თუნუქის ფურცლები სისქით 0.5მმ (შეღებილი RAL7016)</t>
  </si>
  <si>
    <t xml:space="preserve">სახურავის შუბლის მოწყობა თუნუქის ფურცლებით სისქით 0.5მმ (შეღებილი RAL7016) </t>
  </si>
  <si>
    <t>გ/მ</t>
  </si>
  <si>
    <t>ტერიტორიის დასუფთავება</t>
  </si>
  <si>
    <t>დემონტირებული მასალების ტრანსპორტირება დამკვეთის საწყობში</t>
  </si>
  <si>
    <t>არსებული თუნუქის სახურავის, წყალსადენი არხის და სხვა მასალების მოხსნა</t>
  </si>
  <si>
    <t xml:space="preserve">სხვა მანქანა </t>
  </si>
  <si>
    <t xml:space="preserve">ელექტრო ხერხი </t>
  </si>
  <si>
    <t>წყალშემკჯრები ძაბრების შეცვლა ახლით და დაერთება არსებულ წყალსაწრეტ მილებზე (გადამყვანების გათვალისწინებით)</t>
  </si>
  <si>
    <t>არსებული წყალსადენი არხის შეცვლა ახლით დ=150</t>
  </si>
  <si>
    <t xml:space="preserve">ჩამოვარდნილი შეფიცვრის აღდგენა "აბშივკა" </t>
  </si>
  <si>
    <t xml:space="preserve">სარემონტო სახურავის ქვეშ ხის კოჭების მოწყობა/ჩამატება </t>
  </si>
  <si>
    <t>სარემონტო სახურავის ქვეშ ხის შეფიცვრა/ჩამატება  100X30 მმ</t>
  </si>
  <si>
    <t>სამშენებლო სამუშაოების დამთავრების შემდეგ ტერიტორიის დასუფთავება, სამშენებლო ნარჩენების შეგროვება ხელით და ნაგავსაყრელზე ტრანსპორტირება</t>
  </si>
  <si>
    <t>პროექტის დამუშავება და შეთანხმება სანებართვო სამსახურთან</t>
  </si>
  <si>
    <t xml:space="preserve">პროექტის დამუშავება </t>
  </si>
  <si>
    <t>პროექტის შეთანხმება სანებართვო სამსახურთან</t>
  </si>
  <si>
    <t xml:space="preserve">სატრანსპორტო ხარჯი მასალიდან </t>
  </si>
  <si>
    <t>გაუთვალისწინებელი ხარჯი</t>
  </si>
  <si>
    <t>Lump.sum</t>
  </si>
  <si>
    <t>ტვირთის გადასატანი რემნები</t>
  </si>
  <si>
    <t>კომპლექტი</t>
  </si>
  <si>
    <t>რაოდენობა</t>
  </si>
  <si>
    <t>განზომილება</t>
  </si>
  <si>
    <t>დამკვეთი: სს "ლომისი"</t>
  </si>
  <si>
    <t>ს/ნ 223236013</t>
  </si>
  <si>
    <t>საკონტაქტო ინფორმაცია:</t>
  </si>
  <si>
    <t>პროექტის მენეჯერი: გიორგი ღარიბაშვილი +995 577 20 03 42</t>
  </si>
  <si>
    <t>No:</t>
  </si>
  <si>
    <t>DESCRIPTION</t>
  </si>
  <si>
    <t>UNIT</t>
  </si>
  <si>
    <t>PRICE GEL</t>
  </si>
  <si>
    <t>SUB TOTAL</t>
  </si>
  <si>
    <t>VAT</t>
  </si>
  <si>
    <t>GRAND TOTAL</t>
  </si>
  <si>
    <t>შენიშვნა: ყველა სამუშაო უნდა შესრულდეს შემსრულებლის ხელობით, ტექნიკით, ძირითადი და სახარჯი მასალებით</t>
  </si>
  <si>
    <t>პროექტის დასახელება: სახურავის აღდგენის სამუშაოები</t>
  </si>
  <si>
    <t>Project Name:  Roof reconstruction and restoration works</t>
  </si>
  <si>
    <t>სამშენებლო ნაწილი</t>
  </si>
  <si>
    <t>email:</t>
  </si>
  <si>
    <t>levan.kodalashvili@ge.anadoluefes.com</t>
  </si>
  <si>
    <t>supervisingtm@gmail.com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</si>
</sst>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\ [$₾-437]_-;\-* #,##0.00\ [$₾-437]_-;_-* &quot;-&quot;??\ [$₾-437]_-;_-@_-"/>
    <numFmt numFmtId="166" formatCode="_-* #,##0.00\ _₾_-;\-* #,##0.00\ _₾_-;_-* &quot;-&quot;??\ _₾_-;_-@_-"/>
    <numFmt numFmtId="167" formatCode="_([$$-409]* #,##0.00_);_([$$-409]* \(#,##0.00\);_([$$-409]* &quot;-&quot;??_);_(@_)"/>
    <numFmt numFmtId="168" formatCode="[$-409]d\-mmm\-yy;@"/>
  </numFmts>
  <fonts count="22" x14ac:knownFonts="1">
    <font>
      <sz val="11"/>
      <color theme="1"/>
      <name val="Sylfaen"/>
      <family val="2"/>
      <scheme val="minor"/>
    </font>
    <font>
      <sz val="11"/>
      <color theme="1"/>
      <name val="Sylfaen"/>
      <family val="2"/>
      <charset val="1"/>
      <scheme val="minor"/>
    </font>
    <font>
      <sz val="11"/>
      <color theme="1"/>
      <name val="Sylfaen"/>
      <family val="2"/>
      <scheme val="minor"/>
    </font>
    <font>
      <sz val="10"/>
      <name val="Arial"/>
      <family val="2"/>
      <charset val="204"/>
    </font>
    <font>
      <b/>
      <sz val="9"/>
      <name val="Sylfaen"/>
      <family val="2"/>
      <scheme val="major"/>
    </font>
    <font>
      <b/>
      <sz val="9"/>
      <color theme="1"/>
      <name val="Sylfaen"/>
      <family val="2"/>
      <scheme val="major"/>
    </font>
    <font>
      <sz val="9"/>
      <color theme="1"/>
      <name val="Sylfaen"/>
      <family val="2"/>
      <scheme val="major"/>
    </font>
    <font>
      <sz val="10"/>
      <name val="Arial"/>
      <family val="2"/>
      <charset val="162"/>
    </font>
    <font>
      <b/>
      <sz val="9"/>
      <color theme="1"/>
      <name val="Sylfaen"/>
      <family val="1"/>
      <scheme val="major"/>
    </font>
    <font>
      <sz val="9"/>
      <color theme="1"/>
      <name val="Sylfaen"/>
      <family val="1"/>
      <scheme val="major"/>
    </font>
    <font>
      <sz val="10"/>
      <color theme="1"/>
      <name val="Sylfaen"/>
      <family val="2"/>
      <scheme val="minor"/>
    </font>
    <font>
      <sz val="10"/>
      <name val="Sylfaen"/>
      <family val="2"/>
      <scheme val="minor"/>
    </font>
    <font>
      <b/>
      <sz val="18"/>
      <color theme="0"/>
      <name val="Sylfaen"/>
      <family val="2"/>
      <scheme val="minor"/>
    </font>
    <font>
      <sz val="12"/>
      <color theme="1"/>
      <name val="Sylfaen"/>
      <family val="2"/>
      <scheme val="minor"/>
    </font>
    <font>
      <b/>
      <sz val="10"/>
      <color theme="1"/>
      <name val="Sylfaen"/>
      <family val="2"/>
      <charset val="204"/>
      <scheme val="minor"/>
    </font>
    <font>
      <b/>
      <u/>
      <sz val="10"/>
      <color theme="1"/>
      <name val="Sylfaen"/>
      <family val="2"/>
      <scheme val="minor"/>
    </font>
    <font>
      <b/>
      <sz val="10"/>
      <name val="Sylfaen"/>
      <family val="2"/>
      <scheme val="minor"/>
    </font>
    <font>
      <u/>
      <sz val="11"/>
      <color theme="10"/>
      <name val="Sylfaen"/>
      <family val="2"/>
      <scheme val="minor"/>
    </font>
    <font>
      <b/>
      <sz val="10"/>
      <color theme="1"/>
      <name val="Sylfaen"/>
      <family val="2"/>
      <scheme val="minor"/>
    </font>
    <font>
      <b/>
      <sz val="10"/>
      <color rgb="FFFF0000"/>
      <name val="Sylfaen"/>
      <family val="2"/>
      <scheme val="minor"/>
    </font>
    <font>
      <sz val="10"/>
      <name val="Arial"/>
      <family val="2"/>
    </font>
    <font>
      <sz val="10"/>
      <color rgb="FFFF0000"/>
      <name val="Sylfaen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3" fillId="0" borderId="0">
      <protection locked="0"/>
    </xf>
    <xf numFmtId="0" fontId="7" fillId="0" borderId="0"/>
    <xf numFmtId="9" fontId="2" fillId="0" borderId="0" applyFont="0" applyFill="0" applyBorder="0" applyAlignment="0" applyProtection="0"/>
    <xf numFmtId="0" fontId="1" fillId="5" borderId="0" applyNumberFormat="0" applyBorder="0" applyAlignment="0" applyProtection="0"/>
    <xf numFmtId="0" fontId="13" fillId="0" borderId="0"/>
    <xf numFmtId="0" fontId="17" fillId="0" borderId="0" applyNumberFormat="0" applyFill="0" applyBorder="0" applyAlignment="0" applyProtection="0"/>
    <xf numFmtId="0" fontId="20" fillId="0" borderId="0"/>
    <xf numFmtId="167" fontId="2" fillId="0" borderId="0"/>
  </cellStyleXfs>
  <cellXfs count="96">
    <xf numFmtId="0" fontId="0" fillId="0" borderId="0" xfId="0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2" fontId="6" fillId="0" borderId="5" xfId="0" applyNumberFormat="1" applyFont="1" applyBorder="1" applyAlignment="1">
      <alignment horizontal="center" vertical="center"/>
    </xf>
    <xf numFmtId="164" fontId="6" fillId="0" borderId="5" xfId="1" applyFont="1" applyBorder="1"/>
    <xf numFmtId="164" fontId="6" fillId="0" borderId="6" xfId="1" applyFont="1" applyBorder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164" fontId="6" fillId="0" borderId="0" xfId="0" applyNumberFormat="1" applyFont="1"/>
    <xf numFmtId="2" fontId="6" fillId="0" borderId="0" xfId="0" applyNumberFormat="1" applyFont="1"/>
    <xf numFmtId="166" fontId="6" fillId="0" borderId="0" xfId="0" applyNumberFormat="1" applyFont="1"/>
    <xf numFmtId="0" fontId="8" fillId="0" borderId="5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4" fontId="4" fillId="4" borderId="5" xfId="0" applyNumberFormat="1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  <protection locked="0"/>
    </xf>
    <xf numFmtId="3" fontId="4" fillId="4" borderId="8" xfId="2" applyNumberFormat="1" applyFont="1" applyFill="1" applyBorder="1" applyAlignment="1">
      <alignment horizontal="center" vertical="center" wrapText="1"/>
      <protection locked="0"/>
    </xf>
    <xf numFmtId="3" fontId="4" fillId="4" borderId="9" xfId="2" applyNumberFormat="1" applyFont="1" applyFill="1" applyBorder="1" applyAlignment="1">
      <alignment horizontal="center" vertical="center" wrapText="1"/>
      <protection locked="0"/>
    </xf>
    <xf numFmtId="9" fontId="4" fillId="2" borderId="5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164" fontId="6" fillId="0" borderId="5" xfId="1" applyFont="1" applyFill="1" applyBorder="1"/>
    <xf numFmtId="164" fontId="6" fillId="0" borderId="5" xfId="1" applyFont="1" applyFill="1" applyBorder="1" applyAlignment="1">
      <alignment horizontal="center" vertical="center"/>
    </xf>
    <xf numFmtId="0" fontId="10" fillId="0" borderId="0" xfId="0" applyFont="1" applyProtection="1">
      <protection hidden="1"/>
    </xf>
    <xf numFmtId="0" fontId="11" fillId="0" borderId="12" xfId="0" applyFont="1" applyBorder="1" applyAlignment="1" applyProtection="1">
      <alignment vertical="center" wrapText="1"/>
      <protection hidden="1"/>
    </xf>
    <xf numFmtId="0" fontId="10" fillId="0" borderId="0" xfId="6" applyFont="1" applyAlignment="1" applyProtection="1">
      <alignment vertical="center"/>
      <protection hidden="1"/>
    </xf>
    <xf numFmtId="0" fontId="10" fillId="0" borderId="0" xfId="6" applyFont="1" applyAlignment="1" applyProtection="1">
      <alignment horizontal="left" vertical="center"/>
      <protection hidden="1"/>
    </xf>
    <xf numFmtId="0" fontId="15" fillId="0" borderId="0" xfId="6" applyFont="1" applyAlignment="1" applyProtection="1">
      <alignment horizontal="center" vertical="center"/>
      <protection hidden="1"/>
    </xf>
    <xf numFmtId="0" fontId="10" fillId="0" borderId="20" xfId="6" applyFont="1" applyBorder="1" applyAlignment="1" applyProtection="1">
      <alignment horizontal="center" vertical="center"/>
      <protection hidden="1"/>
    </xf>
    <xf numFmtId="0" fontId="11" fillId="3" borderId="21" xfId="7" applyFont="1" applyFill="1" applyBorder="1" applyAlignment="1" applyProtection="1">
      <alignment vertical="center"/>
      <protection hidden="1"/>
    </xf>
    <xf numFmtId="165" fontId="11" fillId="0" borderId="20" xfId="6" applyNumberFormat="1" applyFont="1" applyBorder="1" applyAlignment="1" applyProtection="1">
      <alignment vertical="center"/>
      <protection hidden="1"/>
    </xf>
    <xf numFmtId="0" fontId="10" fillId="0" borderId="21" xfId="6" applyFont="1" applyBorder="1" applyAlignment="1" applyProtection="1">
      <alignment horizontal="center" vertical="center"/>
      <protection hidden="1"/>
    </xf>
    <xf numFmtId="165" fontId="11" fillId="0" borderId="21" xfId="6" applyNumberFormat="1" applyFont="1" applyBorder="1" applyAlignment="1" applyProtection="1">
      <alignment vertical="center"/>
      <protection hidden="1"/>
    </xf>
    <xf numFmtId="0" fontId="16" fillId="0" borderId="0" xfId="6" applyFont="1" applyAlignment="1" applyProtection="1">
      <alignment vertical="center"/>
      <protection hidden="1"/>
    </xf>
    <xf numFmtId="0" fontId="18" fillId="7" borderId="21" xfId="5" applyFont="1" applyFill="1" applyBorder="1" applyAlignment="1" applyProtection="1">
      <alignment horizontal="center" vertical="center"/>
      <protection hidden="1"/>
    </xf>
    <xf numFmtId="0" fontId="18" fillId="7" borderId="21" xfId="5" applyFont="1" applyFill="1" applyBorder="1" applyAlignment="1" applyProtection="1">
      <alignment vertical="center"/>
      <protection hidden="1"/>
    </xf>
    <xf numFmtId="0" fontId="18" fillId="7" borderId="22" xfId="5" applyFont="1" applyFill="1" applyBorder="1" applyAlignment="1" applyProtection="1">
      <alignment vertical="center"/>
      <protection hidden="1"/>
    </xf>
    <xf numFmtId="165" fontId="18" fillId="7" borderId="21" xfId="5" applyNumberFormat="1" applyFont="1" applyFill="1" applyBorder="1" applyAlignment="1" applyProtection="1">
      <alignment vertical="center"/>
      <protection hidden="1"/>
    </xf>
    <xf numFmtId="0" fontId="10" fillId="0" borderId="21" xfId="6" applyFont="1" applyBorder="1" applyAlignment="1" applyProtection="1">
      <alignment vertical="center"/>
      <protection hidden="1"/>
    </xf>
    <xf numFmtId="10" fontId="18" fillId="0" borderId="21" xfId="4" applyNumberFormat="1" applyFont="1" applyBorder="1" applyAlignment="1" applyProtection="1">
      <alignment horizontal="center" vertical="center"/>
      <protection hidden="1"/>
    </xf>
    <xf numFmtId="0" fontId="10" fillId="0" borderId="0" xfId="6" applyFont="1" applyAlignment="1" applyProtection="1">
      <alignment horizontal="center" vertical="center"/>
      <protection hidden="1"/>
    </xf>
    <xf numFmtId="0" fontId="18" fillId="0" borderId="0" xfId="6" applyFont="1" applyAlignment="1" applyProtection="1">
      <alignment vertical="center"/>
      <protection hidden="1"/>
    </xf>
    <xf numFmtId="10" fontId="18" fillId="0" borderId="0" xfId="4" applyNumberFormat="1" applyFont="1" applyFill="1" applyBorder="1" applyAlignment="1" applyProtection="1">
      <alignment horizontal="center" vertical="center"/>
      <protection hidden="1"/>
    </xf>
    <xf numFmtId="164" fontId="18" fillId="0" borderId="0" xfId="1" applyFont="1" applyFill="1" applyBorder="1" applyAlignment="1" applyProtection="1">
      <alignment vertical="center"/>
      <protection hidden="1"/>
    </xf>
    <xf numFmtId="164" fontId="19" fillId="0" borderId="0" xfId="1" applyFont="1" applyFill="1" applyBorder="1" applyAlignment="1" applyProtection="1">
      <alignment vertical="center"/>
      <protection hidden="1"/>
    </xf>
    <xf numFmtId="0" fontId="16" fillId="0" borderId="0" xfId="8" applyFont="1" applyAlignment="1">
      <alignment horizontal="center" vertical="center"/>
    </xf>
    <xf numFmtId="0" fontId="11" fillId="0" borderId="0" xfId="8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7" fontId="10" fillId="0" borderId="0" xfId="9" applyFont="1" applyAlignment="1">
      <alignment horizontal="center" vertical="center"/>
    </xf>
    <xf numFmtId="167" fontId="21" fillId="0" borderId="0" xfId="9" applyFont="1" applyAlignment="1">
      <alignment horizontal="center" vertical="center"/>
    </xf>
    <xf numFmtId="0" fontId="16" fillId="0" borderId="0" xfId="8" applyFont="1" applyAlignment="1">
      <alignment horizontal="center"/>
    </xf>
    <xf numFmtId="168" fontId="10" fillId="0" borderId="0" xfId="9" applyNumberFormat="1" applyFont="1" applyAlignment="1">
      <alignment horizontal="center" vertical="center"/>
    </xf>
    <xf numFmtId="0" fontId="17" fillId="0" borderId="0" xfId="7" applyAlignment="1" applyProtection="1">
      <alignment horizontal="left" vertical="center"/>
      <protection hidden="1"/>
    </xf>
    <xf numFmtId="0" fontId="10" fillId="0" borderId="0" xfId="6" applyFont="1" applyAlignment="1" applyProtection="1">
      <alignment horizontal="left" vertical="center"/>
      <protection hidden="1"/>
    </xf>
    <xf numFmtId="164" fontId="12" fillId="6" borderId="13" xfId="0" applyNumberFormat="1" applyFont="1" applyFill="1" applyBorder="1" applyAlignment="1" applyProtection="1">
      <alignment horizontal="center" vertical="center" wrapText="1"/>
      <protection hidden="1"/>
    </xf>
    <xf numFmtId="164" fontId="12" fillId="6" borderId="14" xfId="0" applyNumberFormat="1" applyFont="1" applyFill="1" applyBorder="1" applyAlignment="1" applyProtection="1">
      <alignment horizontal="center" vertical="center" wrapText="1"/>
      <protection hidden="1"/>
    </xf>
    <xf numFmtId="164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164" fontId="12" fillId="6" borderId="16" xfId="0" applyNumberFormat="1" applyFont="1" applyFill="1" applyBorder="1" applyAlignment="1" applyProtection="1">
      <alignment horizontal="center" vertical="center"/>
      <protection hidden="1"/>
    </xf>
    <xf numFmtId="164" fontId="12" fillId="6" borderId="17" xfId="0" applyNumberFormat="1" applyFont="1" applyFill="1" applyBorder="1" applyAlignment="1" applyProtection="1">
      <alignment horizontal="center" vertical="center"/>
      <protection hidden="1"/>
    </xf>
    <xf numFmtId="164" fontId="12" fillId="6" borderId="18" xfId="0" applyNumberFormat="1" applyFont="1" applyFill="1" applyBorder="1" applyAlignment="1" applyProtection="1">
      <alignment horizontal="center" vertical="center"/>
      <protection hidden="1"/>
    </xf>
    <xf numFmtId="0" fontId="14" fillId="0" borderId="0" xfId="6" applyFont="1" applyAlignment="1" applyProtection="1">
      <alignment horizontal="left" vertical="center"/>
      <protection hidden="1"/>
    </xf>
    <xf numFmtId="167" fontId="16" fillId="0" borderId="19" xfId="6" applyNumberFormat="1" applyFont="1" applyBorder="1" applyAlignment="1" applyProtection="1">
      <alignment horizontal="center" vertical="center"/>
      <protection hidden="1"/>
    </xf>
    <xf numFmtId="167" fontId="16" fillId="0" borderId="20" xfId="6" applyNumberFormat="1" applyFont="1" applyBorder="1" applyAlignment="1" applyProtection="1">
      <alignment horizontal="center" vertical="center"/>
      <protection hidden="1"/>
    </xf>
    <xf numFmtId="165" fontId="16" fillId="0" borderId="19" xfId="6" applyNumberFormat="1" applyFont="1" applyBorder="1" applyAlignment="1" applyProtection="1">
      <alignment horizontal="center" vertical="center"/>
      <protection hidden="1"/>
    </xf>
    <xf numFmtId="165" fontId="16" fillId="0" borderId="20" xfId="6" applyNumberFormat="1" applyFont="1" applyBorder="1" applyAlignment="1" applyProtection="1">
      <alignment horizontal="center" vertical="center"/>
      <protection hidden="1"/>
    </xf>
    <xf numFmtId="0" fontId="18" fillId="0" borderId="0" xfId="6" applyFont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 wrapText="1"/>
      <protection locked="0"/>
    </xf>
    <xf numFmtId="0" fontId="4" fillId="4" borderId="4" xfId="2" applyFont="1" applyFill="1" applyBorder="1" applyAlignment="1">
      <alignment horizontal="center" vertical="center" wrapText="1"/>
      <protection locked="0"/>
    </xf>
    <xf numFmtId="0" fontId="4" fillId="4" borderId="2" xfId="2" applyFont="1" applyFill="1" applyBorder="1" applyAlignment="1">
      <alignment horizontal="center" vertical="center" wrapText="1"/>
      <protection locked="0"/>
    </xf>
    <xf numFmtId="0" fontId="4" fillId="4" borderId="5" xfId="2" applyFont="1" applyFill="1" applyBorder="1" applyAlignment="1">
      <alignment horizontal="center" vertical="center" wrapText="1"/>
      <protection locked="0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</cellXfs>
  <cellStyles count="10">
    <cellStyle name="20% - Accent3" xfId="5" builtinId="38"/>
    <cellStyle name="Comma" xfId="1" builtinId="3"/>
    <cellStyle name="Hyperlink" xfId="7" builtinId="8"/>
    <cellStyle name="Normal" xfId="0" builtinId="0"/>
    <cellStyle name="Normal 2" xfId="6" xr:uid="{01BAF6BC-FFFF-471A-9289-F1AB067D2611}"/>
    <cellStyle name="Normal 4" xfId="9" xr:uid="{0EEAD26B-49F1-48BD-BBE9-38D30FC70FC1}"/>
    <cellStyle name="Normal 52" xfId="3" xr:uid="{00000000-0005-0000-0000-000003000000}"/>
    <cellStyle name="Normal_APEAS IPC COVER PAGE" xfId="8" xr:uid="{F665A434-FCE4-4941-9366-C7727E7F0EA6}"/>
    <cellStyle name="Normal_FU I" xfId="2" xr:uid="{00000000-0005-0000-0000-000004000000}"/>
    <cellStyle name="Percent" xfId="4" builtinId="5"/>
  </cellStyles>
  <dxfs count="0"/>
  <tableStyles count="0" defaultTableStyle="TableStyleMedium2" defaultPivotStyle="PivotStyleMedium9"/>
  <colors>
    <mruColors>
      <color rgb="FF0162BB"/>
      <color rgb="FF045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upervisingtm@gmail.com" TargetMode="External"/><Relationship Id="rId1" Type="http://schemas.openxmlformats.org/officeDocument/2006/relationships/hyperlink" Target="mailto:levan.kodalashvili@ge.anadoluefe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02DD8-76B2-4820-9CEA-C68A95DBB274}">
  <dimension ref="A2:E31"/>
  <sheetViews>
    <sheetView tabSelected="1" workbookViewId="0">
      <selection activeCell="G10" sqref="G10"/>
    </sheetView>
  </sheetViews>
  <sheetFormatPr defaultColWidth="12.44140625" defaultRowHeight="13.8" x14ac:dyDescent="0.3"/>
  <cols>
    <col min="1" max="1" width="2.44140625" style="44" customWidth="1"/>
    <col min="2" max="2" width="6.6640625" style="44" customWidth="1"/>
    <col min="3" max="3" width="56.77734375" style="44" customWidth="1"/>
    <col min="4" max="4" width="8.77734375" style="44" bestFit="1" customWidth="1"/>
    <col min="5" max="5" width="30.44140625" style="44" customWidth="1"/>
    <col min="6" max="16384" width="12.44140625" style="44"/>
  </cols>
  <sheetData>
    <row r="2" spans="1:5" s="42" customFormat="1" ht="14.4" thickBot="1" x14ac:dyDescent="0.35"/>
    <row r="3" spans="1:5" s="42" customFormat="1" ht="24" x14ac:dyDescent="0.3">
      <c r="A3" s="43"/>
      <c r="B3" s="73" t="s">
        <v>67</v>
      </c>
      <c r="C3" s="74"/>
      <c r="D3" s="74"/>
      <c r="E3" s="75"/>
    </row>
    <row r="4" spans="1:5" ht="24.6" thickBot="1" x14ac:dyDescent="0.35">
      <c r="B4" s="76" t="s">
        <v>68</v>
      </c>
      <c r="C4" s="77"/>
      <c r="D4" s="77"/>
      <c r="E4" s="78"/>
    </row>
    <row r="6" spans="1:5" x14ac:dyDescent="0.3">
      <c r="B6" s="79" t="s">
        <v>55</v>
      </c>
      <c r="C6" s="79"/>
    </row>
    <row r="7" spans="1:5" x14ac:dyDescent="0.3">
      <c r="B7" s="79" t="s">
        <v>56</v>
      </c>
      <c r="C7" s="79"/>
    </row>
    <row r="8" spans="1:5" x14ac:dyDescent="0.3">
      <c r="B8" s="72" t="s">
        <v>57</v>
      </c>
      <c r="C8" s="72"/>
    </row>
    <row r="9" spans="1:5" x14ac:dyDescent="0.3">
      <c r="B9" s="72" t="s">
        <v>58</v>
      </c>
      <c r="C9" s="72"/>
    </row>
    <row r="10" spans="1:5" ht="14.4" x14ac:dyDescent="0.3">
      <c r="B10" s="45" t="s">
        <v>70</v>
      </c>
      <c r="C10" s="71" t="s">
        <v>71</v>
      </c>
    </row>
    <row r="11" spans="1:5" ht="14.4" x14ac:dyDescent="0.3">
      <c r="B11" s="45"/>
      <c r="C11" s="71" t="s">
        <v>72</v>
      </c>
    </row>
    <row r="12" spans="1:5" ht="14.4" thickBot="1" x14ac:dyDescent="0.35">
      <c r="B12" s="46"/>
      <c r="C12" s="46"/>
    </row>
    <row r="13" spans="1:5" ht="14.4" thickTop="1" x14ac:dyDescent="0.3">
      <c r="B13" s="80" t="s">
        <v>59</v>
      </c>
      <c r="C13" s="80" t="s">
        <v>60</v>
      </c>
      <c r="D13" s="80" t="s">
        <v>61</v>
      </c>
      <c r="E13" s="82" t="s">
        <v>62</v>
      </c>
    </row>
    <row r="14" spans="1:5" ht="14.4" thickBot="1" x14ac:dyDescent="0.35">
      <c r="B14" s="81"/>
      <c r="C14" s="81"/>
      <c r="D14" s="81"/>
      <c r="E14" s="83"/>
    </row>
    <row r="15" spans="1:5" ht="15" thickTop="1" thickBot="1" x14ac:dyDescent="0.35">
      <c r="B15" s="47">
        <v>1</v>
      </c>
      <c r="C15" s="48" t="s">
        <v>69</v>
      </c>
      <c r="D15" s="47"/>
      <c r="E15" s="49">
        <f>'სამშენებლო ნაწილი'!K54</f>
        <v>0</v>
      </c>
    </row>
    <row r="16" spans="1:5" s="52" customFormat="1" ht="15" thickTop="1" thickBot="1" x14ac:dyDescent="0.35">
      <c r="B16" s="53"/>
      <c r="C16" s="54" t="s">
        <v>63</v>
      </c>
      <c r="D16" s="55"/>
      <c r="E16" s="56">
        <f>SUM(E15:E15)</f>
        <v>0</v>
      </c>
    </row>
    <row r="17" spans="2:5" ht="15" thickTop="1" thickBot="1" x14ac:dyDescent="0.35">
      <c r="B17" s="50"/>
      <c r="C17" s="57" t="s">
        <v>64</v>
      </c>
      <c r="D17" s="58">
        <v>0.18</v>
      </c>
      <c r="E17" s="51">
        <f>E16*D17</f>
        <v>0</v>
      </c>
    </row>
    <row r="18" spans="2:5" s="52" customFormat="1" ht="15" thickTop="1" thickBot="1" x14ac:dyDescent="0.35">
      <c r="B18" s="53"/>
      <c r="C18" s="54" t="s">
        <v>65</v>
      </c>
      <c r="D18" s="55"/>
      <c r="E18" s="56">
        <f t="shared" ref="E18" si="0">E17+E16</f>
        <v>0</v>
      </c>
    </row>
    <row r="19" spans="2:5" ht="14.4" thickTop="1" x14ac:dyDescent="0.3">
      <c r="B19" s="59"/>
    </row>
    <row r="20" spans="2:5" x14ac:dyDescent="0.3">
      <c r="B20" s="59"/>
      <c r="C20" s="60"/>
      <c r="D20" s="61"/>
      <c r="E20" s="62"/>
    </row>
    <row r="21" spans="2:5" ht="30.6" customHeight="1" x14ac:dyDescent="0.3">
      <c r="B21" s="84" t="s">
        <v>66</v>
      </c>
      <c r="C21" s="84"/>
      <c r="D21" s="84"/>
      <c r="E21" s="84"/>
    </row>
    <row r="22" spans="2:5" x14ac:dyDescent="0.3">
      <c r="B22" s="59"/>
      <c r="C22" s="60"/>
      <c r="D22" s="61"/>
      <c r="E22" s="63"/>
    </row>
    <row r="23" spans="2:5" x14ac:dyDescent="0.3">
      <c r="C23" s="64"/>
      <c r="E23" s="64"/>
    </row>
    <row r="24" spans="2:5" x14ac:dyDescent="0.3">
      <c r="C24" s="65"/>
      <c r="E24" s="66"/>
    </row>
    <row r="25" spans="2:5" x14ac:dyDescent="0.3">
      <c r="C25" s="67"/>
      <c r="E25" s="68"/>
    </row>
    <row r="26" spans="2:5" x14ac:dyDescent="0.3">
      <c r="C26" s="64"/>
      <c r="E26" s="64"/>
    </row>
    <row r="27" spans="2:5" x14ac:dyDescent="0.3">
      <c r="C27" s="64"/>
      <c r="E27" s="64"/>
    </row>
    <row r="28" spans="2:5" x14ac:dyDescent="0.3">
      <c r="E28" s="64"/>
    </row>
    <row r="29" spans="2:5" x14ac:dyDescent="0.3">
      <c r="C29" s="69"/>
      <c r="E29" s="64"/>
    </row>
    <row r="30" spans="2:5" x14ac:dyDescent="0.3">
      <c r="C30" s="67"/>
      <c r="E30" s="67"/>
    </row>
    <row r="31" spans="2:5" x14ac:dyDescent="0.3">
      <c r="C31" s="70"/>
      <c r="E31" s="70"/>
    </row>
  </sheetData>
  <mergeCells count="11">
    <mergeCell ref="B13:B14"/>
    <mergeCell ref="C13:C14"/>
    <mergeCell ref="D13:D14"/>
    <mergeCell ref="E13:E14"/>
    <mergeCell ref="B21:E21"/>
    <mergeCell ref="B9:C9"/>
    <mergeCell ref="B3:E3"/>
    <mergeCell ref="B4:E4"/>
    <mergeCell ref="B6:C6"/>
    <mergeCell ref="B7:C7"/>
    <mergeCell ref="B8:C8"/>
  </mergeCells>
  <hyperlinks>
    <hyperlink ref="C10" r:id="rId1" xr:uid="{B7C6CFF4-05CC-43BB-8D15-40ADB4D09230}"/>
    <hyperlink ref="C11" r:id="rId2" xr:uid="{2558A243-EB4D-46C5-A7CC-F31DA4AC616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opLeftCell="A30" zoomScaleNormal="100" workbookViewId="0">
      <selection activeCell="E7" sqref="E7"/>
    </sheetView>
  </sheetViews>
  <sheetFormatPr defaultColWidth="8.88671875" defaultRowHeight="12" x14ac:dyDescent="0.25"/>
  <cols>
    <col min="1" max="1" width="8.88671875" style="16"/>
    <col min="2" max="2" width="55.44140625" style="16" customWidth="1"/>
    <col min="3" max="3" width="12.77734375" style="16" bestFit="1" customWidth="1"/>
    <col min="4" max="4" width="11" style="18" bestFit="1" customWidth="1"/>
    <col min="5" max="5" width="9.88671875" style="16" customWidth="1"/>
    <col min="6" max="6" width="13.5546875" style="16" bestFit="1" customWidth="1"/>
    <col min="7" max="7" width="9.6640625" style="16" customWidth="1"/>
    <col min="8" max="8" width="11.5546875" style="16" customWidth="1"/>
    <col min="9" max="9" width="10.109375" style="16" customWidth="1"/>
    <col min="10" max="10" width="12.109375" style="16" bestFit="1" customWidth="1"/>
    <col min="11" max="11" width="13.109375" style="16" customWidth="1"/>
    <col min="12" max="12" width="11.109375" style="16" bestFit="1" customWidth="1"/>
    <col min="13" max="13" width="10" style="16" bestFit="1" customWidth="1"/>
    <col min="14" max="14" width="9.109375" style="16" bestFit="1" customWidth="1"/>
    <col min="15" max="15" width="11.44140625" style="16" bestFit="1" customWidth="1"/>
    <col min="16" max="16384" width="8.88671875" style="16"/>
  </cols>
  <sheetData>
    <row r="1" spans="1:13" s="12" customFormat="1" x14ac:dyDescent="0.3">
      <c r="A1" s="89" t="s">
        <v>0</v>
      </c>
      <c r="B1" s="91" t="s">
        <v>1</v>
      </c>
      <c r="C1" s="91" t="s">
        <v>54</v>
      </c>
      <c r="D1" s="94" t="s">
        <v>53</v>
      </c>
      <c r="E1" s="93" t="s">
        <v>2</v>
      </c>
      <c r="F1" s="93"/>
      <c r="G1" s="85" t="s">
        <v>3</v>
      </c>
      <c r="H1" s="85"/>
      <c r="I1" s="86" t="s">
        <v>4</v>
      </c>
      <c r="J1" s="86"/>
      <c r="K1" s="87" t="s">
        <v>5</v>
      </c>
    </row>
    <row r="2" spans="1:13" s="12" customFormat="1" ht="24" customHeight="1" x14ac:dyDescent="0.3">
      <c r="A2" s="90"/>
      <c r="B2" s="92"/>
      <c r="C2" s="92"/>
      <c r="D2" s="95"/>
      <c r="E2" s="22" t="s">
        <v>6</v>
      </c>
      <c r="F2" s="22" t="s">
        <v>7</v>
      </c>
      <c r="G2" s="22" t="s">
        <v>6</v>
      </c>
      <c r="H2" s="22" t="s">
        <v>7</v>
      </c>
      <c r="I2" s="22" t="s">
        <v>6</v>
      </c>
      <c r="J2" s="22" t="s">
        <v>7</v>
      </c>
      <c r="K2" s="88"/>
    </row>
    <row r="3" spans="1:13" s="14" customFormat="1" x14ac:dyDescent="0.3">
      <c r="A3" s="23">
        <v>1</v>
      </c>
      <c r="B3" s="24">
        <v>3</v>
      </c>
      <c r="C3" s="24">
        <v>4</v>
      </c>
      <c r="D3" s="24">
        <v>6</v>
      </c>
      <c r="E3" s="24">
        <v>7</v>
      </c>
      <c r="F3" s="24">
        <v>8</v>
      </c>
      <c r="G3" s="24">
        <v>9</v>
      </c>
      <c r="H3" s="24">
        <v>10</v>
      </c>
      <c r="I3" s="24">
        <v>11</v>
      </c>
      <c r="J3" s="24">
        <v>12</v>
      </c>
      <c r="K3" s="25">
        <v>13</v>
      </c>
    </row>
    <row r="4" spans="1:13" ht="24" x14ac:dyDescent="0.25">
      <c r="A4" s="1">
        <v>1</v>
      </c>
      <c r="B4" s="2" t="s">
        <v>29</v>
      </c>
      <c r="C4" s="3" t="s">
        <v>22</v>
      </c>
      <c r="D4" s="4">
        <v>337.6</v>
      </c>
      <c r="E4" s="4"/>
      <c r="F4" s="4"/>
      <c r="G4" s="4"/>
      <c r="H4" s="4"/>
      <c r="I4" s="4"/>
      <c r="J4" s="4"/>
      <c r="K4" s="5"/>
      <c r="L4" s="17"/>
    </row>
    <row r="5" spans="1:13" x14ac:dyDescent="0.25">
      <c r="A5" s="6"/>
      <c r="B5" s="20" t="s">
        <v>21</v>
      </c>
      <c r="C5" s="8" t="s">
        <v>22</v>
      </c>
      <c r="D5" s="9">
        <v>337.6</v>
      </c>
      <c r="E5" s="10"/>
      <c r="F5" s="10"/>
      <c r="G5" s="40">
        <v>0</v>
      </c>
      <c r="H5" s="10">
        <f>G5*D5</f>
        <v>0</v>
      </c>
      <c r="I5" s="10"/>
      <c r="J5" s="10"/>
      <c r="K5" s="11">
        <f>J5+H5+F5</f>
        <v>0</v>
      </c>
      <c r="L5" s="17"/>
    </row>
    <row r="6" spans="1:13" ht="24" x14ac:dyDescent="0.25">
      <c r="A6" s="6"/>
      <c r="B6" s="21" t="s">
        <v>36</v>
      </c>
      <c r="C6" s="8" t="s">
        <v>22</v>
      </c>
      <c r="D6" s="9">
        <v>337.6</v>
      </c>
      <c r="E6" s="10"/>
      <c r="F6" s="10"/>
      <c r="G6" s="40">
        <v>0</v>
      </c>
      <c r="H6" s="10">
        <f t="shared" ref="H6:H7" si="0">G6*D6</f>
        <v>0</v>
      </c>
      <c r="I6" s="10"/>
      <c r="J6" s="10"/>
      <c r="K6" s="11">
        <f t="shared" ref="K6:K10" si="1">J6+H6+F6</f>
        <v>0</v>
      </c>
      <c r="L6" s="17"/>
    </row>
    <row r="7" spans="1:13" ht="24" x14ac:dyDescent="0.25">
      <c r="A7" s="6"/>
      <c r="B7" s="21" t="s">
        <v>30</v>
      </c>
      <c r="C7" s="8" t="s">
        <v>22</v>
      </c>
      <c r="D7" s="9">
        <v>371.36</v>
      </c>
      <c r="E7" s="10"/>
      <c r="F7" s="10"/>
      <c r="G7" s="40">
        <v>0</v>
      </c>
      <c r="H7" s="10">
        <f t="shared" si="0"/>
        <v>0</v>
      </c>
      <c r="I7" s="10"/>
      <c r="J7" s="10"/>
      <c r="K7" s="11">
        <f t="shared" si="1"/>
        <v>0</v>
      </c>
      <c r="L7" s="17"/>
    </row>
    <row r="8" spans="1:13" ht="16.5" customHeight="1" x14ac:dyDescent="0.25">
      <c r="A8" s="6"/>
      <c r="B8" s="21" t="s">
        <v>35</v>
      </c>
      <c r="C8" s="8" t="s">
        <v>52</v>
      </c>
      <c r="D8" s="9">
        <v>1</v>
      </c>
      <c r="E8" s="10"/>
      <c r="F8" s="10"/>
      <c r="G8" s="10"/>
      <c r="H8" s="10"/>
      <c r="I8" s="40">
        <v>0</v>
      </c>
      <c r="J8" s="10">
        <f>I8*D8</f>
        <v>0</v>
      </c>
      <c r="K8" s="11">
        <f t="shared" si="1"/>
        <v>0</v>
      </c>
      <c r="L8" s="17"/>
    </row>
    <row r="9" spans="1:13" x14ac:dyDescent="0.25">
      <c r="A9" s="6"/>
      <c r="B9" s="7" t="s">
        <v>26</v>
      </c>
      <c r="C9" s="8" t="s">
        <v>52</v>
      </c>
      <c r="D9" s="9">
        <v>1</v>
      </c>
      <c r="E9" s="10"/>
      <c r="F9" s="10"/>
      <c r="G9" s="10"/>
      <c r="H9" s="10"/>
      <c r="I9" s="40">
        <v>0</v>
      </c>
      <c r="J9" s="10">
        <f t="shared" ref="J9:J10" si="2">I9*D9</f>
        <v>0</v>
      </c>
      <c r="K9" s="11">
        <f t="shared" si="1"/>
        <v>0</v>
      </c>
      <c r="M9" s="17"/>
    </row>
    <row r="10" spans="1:13" x14ac:dyDescent="0.25">
      <c r="A10" s="6"/>
      <c r="B10" s="7" t="s">
        <v>37</v>
      </c>
      <c r="C10" s="8" t="s">
        <v>22</v>
      </c>
      <c r="D10" s="9">
        <v>337.6</v>
      </c>
      <c r="E10" s="10"/>
      <c r="F10" s="10"/>
      <c r="G10" s="10"/>
      <c r="H10" s="10"/>
      <c r="I10" s="40">
        <v>0</v>
      </c>
      <c r="J10" s="10">
        <f t="shared" si="2"/>
        <v>0</v>
      </c>
      <c r="K10" s="11">
        <f t="shared" si="1"/>
        <v>0</v>
      </c>
      <c r="M10" s="17"/>
    </row>
    <row r="11" spans="1:13" x14ac:dyDescent="0.25">
      <c r="A11" s="1">
        <v>2</v>
      </c>
      <c r="B11" s="2" t="s">
        <v>23</v>
      </c>
      <c r="C11" s="3" t="s">
        <v>22</v>
      </c>
      <c r="D11" s="4">
        <v>337.6</v>
      </c>
      <c r="E11" s="4"/>
      <c r="F11" s="4"/>
      <c r="G11" s="4"/>
      <c r="H11" s="4"/>
      <c r="I11" s="4"/>
      <c r="J11" s="4"/>
      <c r="K11" s="5"/>
      <c r="L11" s="17"/>
    </row>
    <row r="12" spans="1:13" x14ac:dyDescent="0.25">
      <c r="A12" s="6"/>
      <c r="B12" s="20" t="s">
        <v>21</v>
      </c>
      <c r="C12" s="8" t="s">
        <v>22</v>
      </c>
      <c r="D12" s="9">
        <v>337.6</v>
      </c>
      <c r="E12" s="10"/>
      <c r="F12" s="10"/>
      <c r="G12" s="40">
        <v>0</v>
      </c>
      <c r="H12" s="10">
        <f>G12*D12</f>
        <v>0</v>
      </c>
      <c r="I12" s="10"/>
      <c r="J12" s="10"/>
      <c r="K12" s="11">
        <f>J12+H12+F12</f>
        <v>0</v>
      </c>
      <c r="L12" s="17"/>
    </row>
    <row r="13" spans="1:13" x14ac:dyDescent="0.25">
      <c r="A13" s="6"/>
      <c r="B13" s="7" t="s">
        <v>24</v>
      </c>
      <c r="C13" s="8" t="s">
        <v>52</v>
      </c>
      <c r="D13" s="9">
        <v>1</v>
      </c>
      <c r="E13" s="10"/>
      <c r="F13" s="10"/>
      <c r="G13" s="10"/>
      <c r="H13" s="10"/>
      <c r="I13" s="40">
        <v>0</v>
      </c>
      <c r="J13" s="10">
        <f>I13*D13</f>
        <v>0</v>
      </c>
      <c r="K13" s="11">
        <f t="shared" ref="K13:K24" si="3">J13+H13+F13</f>
        <v>0</v>
      </c>
    </row>
    <row r="14" spans="1:13" x14ac:dyDescent="0.25">
      <c r="A14" s="6"/>
      <c r="B14" s="7" t="s">
        <v>26</v>
      </c>
      <c r="C14" s="8" t="s">
        <v>52</v>
      </c>
      <c r="D14" s="9">
        <v>1</v>
      </c>
      <c r="E14" s="10"/>
      <c r="F14" s="10"/>
      <c r="G14" s="10"/>
      <c r="H14" s="10"/>
      <c r="I14" s="40">
        <v>0</v>
      </c>
      <c r="J14" s="10">
        <f>I14*D14</f>
        <v>0</v>
      </c>
      <c r="K14" s="11">
        <f t="shared" si="3"/>
        <v>0</v>
      </c>
      <c r="M14" s="17"/>
    </row>
    <row r="15" spans="1:13" x14ac:dyDescent="0.25">
      <c r="A15" s="6"/>
      <c r="B15" s="7" t="s">
        <v>37</v>
      </c>
      <c r="C15" s="8" t="s">
        <v>12</v>
      </c>
      <c r="D15" s="9">
        <v>1</v>
      </c>
      <c r="E15" s="10"/>
      <c r="F15" s="10"/>
      <c r="G15" s="10"/>
      <c r="H15" s="10"/>
      <c r="I15" s="40">
        <v>0</v>
      </c>
      <c r="J15" s="10">
        <f>I15*D15</f>
        <v>0</v>
      </c>
      <c r="K15" s="11">
        <f t="shared" ref="K15" si="4">J15+H15+F15</f>
        <v>0</v>
      </c>
      <c r="M15" s="17"/>
    </row>
    <row r="16" spans="1:13" x14ac:dyDescent="0.25">
      <c r="A16" s="6"/>
      <c r="B16" s="20" t="s">
        <v>9</v>
      </c>
      <c r="C16" s="8"/>
      <c r="D16" s="9"/>
      <c r="E16" s="10"/>
      <c r="F16" s="10"/>
      <c r="G16" s="10"/>
      <c r="H16" s="10"/>
      <c r="I16" s="10"/>
      <c r="J16" s="10"/>
      <c r="K16" s="11">
        <f t="shared" si="3"/>
        <v>0</v>
      </c>
      <c r="M16" s="18"/>
    </row>
    <row r="17" spans="1:13" ht="22.5" customHeight="1" x14ac:dyDescent="0.25">
      <c r="A17" s="6"/>
      <c r="B17" s="7" t="s">
        <v>31</v>
      </c>
      <c r="C17" s="8" t="s">
        <v>22</v>
      </c>
      <c r="D17" s="9">
        <v>405.12</v>
      </c>
      <c r="E17" s="40">
        <v>0</v>
      </c>
      <c r="F17" s="10">
        <f>E17*D17</f>
        <v>0</v>
      </c>
      <c r="G17" s="10"/>
      <c r="H17" s="10"/>
      <c r="I17" s="10"/>
      <c r="J17" s="10"/>
      <c r="K17" s="11">
        <f t="shared" si="3"/>
        <v>0</v>
      </c>
      <c r="M17" s="17"/>
    </row>
    <row r="18" spans="1:13" ht="26.25" customHeight="1" x14ac:dyDescent="0.25">
      <c r="A18" s="6"/>
      <c r="B18" s="7" t="s">
        <v>32</v>
      </c>
      <c r="C18" s="8" t="s">
        <v>22</v>
      </c>
      <c r="D18" s="9">
        <v>22.1</v>
      </c>
      <c r="E18" s="40">
        <v>0</v>
      </c>
      <c r="F18" s="10">
        <f t="shared" ref="F18:F24" si="5">E18*D18</f>
        <v>0</v>
      </c>
      <c r="G18" s="10"/>
      <c r="H18" s="10"/>
      <c r="I18" s="10"/>
      <c r="J18" s="10"/>
      <c r="K18" s="11">
        <f t="shared" si="3"/>
        <v>0</v>
      </c>
      <c r="M18" s="17"/>
    </row>
    <row r="19" spans="1:13" ht="24.75" customHeight="1" x14ac:dyDescent="0.25">
      <c r="A19" s="6"/>
      <c r="B19" s="7" t="s">
        <v>40</v>
      </c>
      <c r="C19" s="8" t="s">
        <v>33</v>
      </c>
      <c r="D19" s="9">
        <v>63</v>
      </c>
      <c r="E19" s="40">
        <v>0</v>
      </c>
      <c r="F19" s="10">
        <f t="shared" si="5"/>
        <v>0</v>
      </c>
      <c r="G19" s="10"/>
      <c r="H19" s="10"/>
      <c r="I19" s="10"/>
      <c r="J19" s="10"/>
      <c r="K19" s="11">
        <f t="shared" si="3"/>
        <v>0</v>
      </c>
      <c r="M19" s="17"/>
    </row>
    <row r="20" spans="1:13" ht="22.5" customHeight="1" x14ac:dyDescent="0.25">
      <c r="A20" s="6"/>
      <c r="B20" s="7" t="s">
        <v>39</v>
      </c>
      <c r="C20" s="8" t="s">
        <v>8</v>
      </c>
      <c r="D20" s="9">
        <v>5</v>
      </c>
      <c r="E20" s="40">
        <v>0</v>
      </c>
      <c r="F20" s="10">
        <f t="shared" si="5"/>
        <v>0</v>
      </c>
      <c r="G20" s="10"/>
      <c r="H20" s="10"/>
      <c r="I20" s="10"/>
      <c r="J20" s="10"/>
      <c r="K20" s="11">
        <f t="shared" si="3"/>
        <v>0</v>
      </c>
      <c r="M20" s="17"/>
    </row>
    <row r="21" spans="1:13" x14ac:dyDescent="0.25">
      <c r="A21" s="6"/>
      <c r="B21" s="7" t="s">
        <v>14</v>
      </c>
      <c r="C21" s="8" t="s">
        <v>8</v>
      </c>
      <c r="D21" s="9">
        <v>25</v>
      </c>
      <c r="E21" s="40">
        <v>0</v>
      </c>
      <c r="F21" s="10">
        <f t="shared" si="5"/>
        <v>0</v>
      </c>
      <c r="G21" s="10"/>
      <c r="H21" s="10"/>
      <c r="I21" s="10"/>
      <c r="J21" s="10"/>
      <c r="K21" s="11">
        <f t="shared" si="3"/>
        <v>0</v>
      </c>
      <c r="L21" s="17"/>
      <c r="M21" s="17"/>
    </row>
    <row r="22" spans="1:13" x14ac:dyDescent="0.25">
      <c r="A22" s="6"/>
      <c r="B22" s="7" t="s">
        <v>28</v>
      </c>
      <c r="C22" s="8" t="s">
        <v>8</v>
      </c>
      <c r="D22" s="38">
        <v>1125</v>
      </c>
      <c r="E22" s="40">
        <v>0</v>
      </c>
      <c r="F22" s="10">
        <f t="shared" si="5"/>
        <v>0</v>
      </c>
      <c r="G22" s="10"/>
      <c r="H22" s="10"/>
      <c r="I22" s="10"/>
      <c r="J22" s="10"/>
      <c r="K22" s="11">
        <f t="shared" si="3"/>
        <v>0</v>
      </c>
      <c r="L22" s="17"/>
      <c r="M22" s="17"/>
    </row>
    <row r="23" spans="1:13" x14ac:dyDescent="0.25">
      <c r="A23" s="6"/>
      <c r="B23" s="7" t="s">
        <v>51</v>
      </c>
      <c r="C23" s="8" t="s">
        <v>52</v>
      </c>
      <c r="D23" s="38">
        <v>1</v>
      </c>
      <c r="E23" s="40">
        <v>0</v>
      </c>
      <c r="F23" s="10">
        <f t="shared" si="5"/>
        <v>0</v>
      </c>
      <c r="G23" s="10"/>
      <c r="H23" s="10"/>
      <c r="I23" s="10"/>
      <c r="J23" s="10"/>
      <c r="K23" s="11">
        <f t="shared" si="3"/>
        <v>0</v>
      </c>
      <c r="L23" s="17"/>
      <c r="M23" s="17"/>
    </row>
    <row r="24" spans="1:13" x14ac:dyDescent="0.25">
      <c r="A24" s="6"/>
      <c r="B24" s="7" t="s">
        <v>11</v>
      </c>
      <c r="C24" s="8" t="s">
        <v>22</v>
      </c>
      <c r="D24" s="9">
        <v>337.6</v>
      </c>
      <c r="E24" s="40">
        <v>0</v>
      </c>
      <c r="F24" s="10">
        <f t="shared" si="5"/>
        <v>0</v>
      </c>
      <c r="G24" s="10"/>
      <c r="H24" s="10"/>
      <c r="I24" s="10"/>
      <c r="J24" s="10"/>
      <c r="K24" s="11">
        <f t="shared" si="3"/>
        <v>0</v>
      </c>
    </row>
    <row r="25" spans="1:13" x14ac:dyDescent="0.25">
      <c r="A25" s="1">
        <v>3</v>
      </c>
      <c r="B25" s="2" t="s">
        <v>25</v>
      </c>
      <c r="C25" s="39" t="s">
        <v>27</v>
      </c>
      <c r="D25" s="4">
        <v>2.8</v>
      </c>
      <c r="E25" s="4"/>
      <c r="F25" s="4"/>
      <c r="G25" s="4"/>
      <c r="H25" s="4"/>
      <c r="I25" s="4"/>
      <c r="J25" s="4"/>
      <c r="K25" s="5"/>
      <c r="L25" s="17"/>
    </row>
    <row r="26" spans="1:13" x14ac:dyDescent="0.25">
      <c r="A26" s="6"/>
      <c r="B26" s="20" t="s">
        <v>21</v>
      </c>
      <c r="C26" s="8" t="s">
        <v>27</v>
      </c>
      <c r="D26" s="9">
        <f>D25</f>
        <v>2.8</v>
      </c>
      <c r="E26" s="10"/>
      <c r="F26" s="10"/>
      <c r="G26" s="40">
        <v>0</v>
      </c>
      <c r="H26" s="40">
        <f>G26*D26</f>
        <v>0</v>
      </c>
      <c r="I26" s="40"/>
      <c r="J26" s="40"/>
      <c r="K26" s="11">
        <f>J26+H26+F26</f>
        <v>0</v>
      </c>
      <c r="L26" s="17"/>
    </row>
    <row r="27" spans="1:13" ht="16.5" customHeight="1" x14ac:dyDescent="0.25">
      <c r="A27" s="6"/>
      <c r="B27" s="7" t="s">
        <v>38</v>
      </c>
      <c r="C27" s="8" t="s">
        <v>52</v>
      </c>
      <c r="D27" s="9">
        <v>1</v>
      </c>
      <c r="E27" s="10"/>
      <c r="F27" s="10"/>
      <c r="G27" s="40"/>
      <c r="H27" s="40"/>
      <c r="I27" s="40">
        <v>0</v>
      </c>
      <c r="J27" s="40">
        <f>I27*D27</f>
        <v>0</v>
      </c>
      <c r="K27" s="11">
        <f t="shared" ref="K27:K35" si="6">J27+H27+F27</f>
        <v>0</v>
      </c>
    </row>
    <row r="28" spans="1:13" x14ac:dyDescent="0.25">
      <c r="A28" s="6"/>
      <c r="B28" s="7" t="s">
        <v>13</v>
      </c>
      <c r="C28" s="8" t="s">
        <v>12</v>
      </c>
      <c r="D28" s="9">
        <v>1</v>
      </c>
      <c r="E28" s="10"/>
      <c r="F28" s="10"/>
      <c r="G28" s="40"/>
      <c r="H28" s="40"/>
      <c r="I28" s="40">
        <v>0</v>
      </c>
      <c r="J28" s="40">
        <f>I28*D28</f>
        <v>0</v>
      </c>
      <c r="K28" s="11">
        <f t="shared" si="6"/>
        <v>0</v>
      </c>
      <c r="M28" s="17"/>
    </row>
    <row r="29" spans="1:13" x14ac:dyDescent="0.25">
      <c r="A29" s="6"/>
      <c r="B29" s="7" t="s">
        <v>41</v>
      </c>
      <c r="C29" s="8" t="s">
        <v>12</v>
      </c>
      <c r="D29" s="9">
        <v>1</v>
      </c>
      <c r="E29" s="10"/>
      <c r="F29" s="10"/>
      <c r="G29" s="40"/>
      <c r="H29" s="40"/>
      <c r="I29" s="40">
        <v>0</v>
      </c>
      <c r="J29" s="40">
        <f>I29*D29</f>
        <v>0</v>
      </c>
      <c r="K29" s="11">
        <f t="shared" ref="K29" si="7">J29+H29+F29</f>
        <v>0</v>
      </c>
      <c r="M29" s="17"/>
    </row>
    <row r="30" spans="1:13" x14ac:dyDescent="0.25">
      <c r="A30" s="6"/>
      <c r="B30" s="20" t="s">
        <v>9</v>
      </c>
      <c r="C30" s="8"/>
      <c r="D30" s="9"/>
      <c r="E30" s="10"/>
      <c r="F30" s="10"/>
      <c r="G30" s="40"/>
      <c r="H30" s="40"/>
      <c r="I30" s="40"/>
      <c r="J30" s="40"/>
      <c r="K30" s="11">
        <f t="shared" si="6"/>
        <v>0</v>
      </c>
      <c r="M30" s="18"/>
    </row>
    <row r="31" spans="1:13" x14ac:dyDescent="0.25">
      <c r="A31" s="6"/>
      <c r="B31" s="7" t="s">
        <v>42</v>
      </c>
      <c r="C31" s="8" t="s">
        <v>27</v>
      </c>
      <c r="D31" s="9">
        <v>1.5</v>
      </c>
      <c r="E31" s="40">
        <v>0</v>
      </c>
      <c r="F31" s="10">
        <f>E31*D31</f>
        <v>0</v>
      </c>
      <c r="G31" s="10"/>
      <c r="H31" s="10"/>
      <c r="I31" s="10"/>
      <c r="J31" s="10"/>
      <c r="K31" s="11">
        <f t="shared" si="6"/>
        <v>0</v>
      </c>
      <c r="M31" s="17"/>
    </row>
    <row r="32" spans="1:13" x14ac:dyDescent="0.25">
      <c r="A32" s="6"/>
      <c r="B32" s="7" t="s">
        <v>43</v>
      </c>
      <c r="C32" s="8" t="s">
        <v>27</v>
      </c>
      <c r="D32" s="9">
        <v>1.3</v>
      </c>
      <c r="E32" s="40">
        <v>0</v>
      </c>
      <c r="F32" s="10">
        <f>E32*D32</f>
        <v>0</v>
      </c>
      <c r="G32" s="10"/>
      <c r="H32" s="10"/>
      <c r="I32" s="10"/>
      <c r="J32" s="10"/>
      <c r="K32" s="11">
        <f t="shared" si="6"/>
        <v>0</v>
      </c>
      <c r="M32" s="17"/>
    </row>
    <row r="33" spans="1:13" x14ac:dyDescent="0.25">
      <c r="A33" s="6"/>
      <c r="B33" s="7" t="s">
        <v>15</v>
      </c>
      <c r="C33" s="8" t="s">
        <v>10</v>
      </c>
      <c r="D33" s="9">
        <v>16</v>
      </c>
      <c r="E33" s="40">
        <v>0</v>
      </c>
      <c r="F33" s="10">
        <f t="shared" ref="F33:F34" si="8">E33*D33</f>
        <v>0</v>
      </c>
      <c r="G33" s="10"/>
      <c r="H33" s="10"/>
      <c r="I33" s="10"/>
      <c r="J33" s="10"/>
      <c r="K33" s="11">
        <f t="shared" si="6"/>
        <v>0</v>
      </c>
      <c r="L33" s="17"/>
      <c r="M33" s="17"/>
    </row>
    <row r="34" spans="1:13" x14ac:dyDescent="0.25">
      <c r="A34" s="6"/>
      <c r="B34" s="7" t="s">
        <v>16</v>
      </c>
      <c r="C34" s="8" t="s">
        <v>8</v>
      </c>
      <c r="D34" s="9">
        <v>150</v>
      </c>
      <c r="E34" s="40">
        <v>0</v>
      </c>
      <c r="F34" s="10">
        <f t="shared" si="8"/>
        <v>0</v>
      </c>
      <c r="G34" s="10"/>
      <c r="H34" s="10"/>
      <c r="I34" s="10"/>
      <c r="J34" s="10"/>
      <c r="K34" s="11">
        <f t="shared" si="6"/>
        <v>0</v>
      </c>
      <c r="L34" s="17"/>
      <c r="M34" s="17"/>
    </row>
    <row r="35" spans="1:13" x14ac:dyDescent="0.25">
      <c r="A35" s="6"/>
      <c r="B35" s="7" t="s">
        <v>11</v>
      </c>
      <c r="C35" s="8" t="s">
        <v>12</v>
      </c>
      <c r="D35" s="9">
        <v>1</v>
      </c>
      <c r="E35" s="40">
        <v>0</v>
      </c>
      <c r="F35" s="10">
        <f t="shared" ref="F35" si="9">E35*D35</f>
        <v>0</v>
      </c>
      <c r="G35" s="10"/>
      <c r="H35" s="10"/>
      <c r="I35" s="10"/>
      <c r="J35" s="10"/>
      <c r="K35" s="11">
        <f t="shared" si="6"/>
        <v>0</v>
      </c>
    </row>
    <row r="36" spans="1:13" x14ac:dyDescent="0.25">
      <c r="A36" s="1">
        <v>4</v>
      </c>
      <c r="B36" s="2" t="s">
        <v>34</v>
      </c>
      <c r="C36" s="39" t="s">
        <v>22</v>
      </c>
      <c r="D36" s="4">
        <f>D4</f>
        <v>337.6</v>
      </c>
      <c r="E36" s="4"/>
      <c r="F36" s="4"/>
      <c r="G36" s="4"/>
      <c r="H36" s="4"/>
      <c r="I36" s="4"/>
      <c r="J36" s="4"/>
      <c r="K36" s="5"/>
      <c r="L36" s="17"/>
    </row>
    <row r="37" spans="1:13" x14ac:dyDescent="0.25">
      <c r="A37" s="28"/>
      <c r="B37" s="20" t="s">
        <v>21</v>
      </c>
      <c r="C37" s="8" t="s">
        <v>22</v>
      </c>
      <c r="D37" s="9">
        <v>337.6</v>
      </c>
      <c r="E37" s="10"/>
      <c r="F37" s="10"/>
      <c r="G37" s="40">
        <v>0</v>
      </c>
      <c r="H37" s="40">
        <f>G37*D37</f>
        <v>0</v>
      </c>
      <c r="I37" s="40"/>
      <c r="J37" s="10"/>
      <c r="K37" s="11">
        <f>J37+H37+F37</f>
        <v>0</v>
      </c>
      <c r="L37" s="17"/>
    </row>
    <row r="38" spans="1:13" ht="36" x14ac:dyDescent="0.25">
      <c r="A38" s="28"/>
      <c r="B38" s="37" t="s">
        <v>44</v>
      </c>
      <c r="C38" s="8" t="s">
        <v>22</v>
      </c>
      <c r="D38" s="9">
        <v>337.6</v>
      </c>
      <c r="E38" s="10"/>
      <c r="F38" s="10"/>
      <c r="G38" s="40"/>
      <c r="H38" s="40"/>
      <c r="I38" s="41">
        <v>0</v>
      </c>
      <c r="J38" s="10">
        <f>I38*D38</f>
        <v>0</v>
      </c>
      <c r="K38" s="11">
        <f t="shared" ref="K38" si="10">J38+H38+F38</f>
        <v>0</v>
      </c>
      <c r="L38" s="17"/>
    </row>
    <row r="39" spans="1:13" ht="24" x14ac:dyDescent="0.25">
      <c r="A39" s="1">
        <v>5</v>
      </c>
      <c r="B39" s="2" t="s">
        <v>45</v>
      </c>
      <c r="C39" s="39" t="s">
        <v>50</v>
      </c>
      <c r="D39" s="4">
        <v>1</v>
      </c>
      <c r="E39" s="4"/>
      <c r="F39" s="4"/>
      <c r="G39" s="4"/>
      <c r="H39" s="4"/>
      <c r="I39" s="4"/>
      <c r="J39" s="4"/>
      <c r="K39" s="5"/>
      <c r="L39" s="17"/>
    </row>
    <row r="40" spans="1:13" x14ac:dyDescent="0.25">
      <c r="A40" s="6"/>
      <c r="B40" s="21" t="s">
        <v>46</v>
      </c>
      <c r="C40" s="8" t="s">
        <v>50</v>
      </c>
      <c r="D40" s="9">
        <v>1</v>
      </c>
      <c r="E40" s="10"/>
      <c r="F40" s="10"/>
      <c r="G40" s="40">
        <v>0</v>
      </c>
      <c r="H40" s="10">
        <f>G40*D40</f>
        <v>0</v>
      </c>
      <c r="I40" s="10"/>
      <c r="J40" s="10"/>
      <c r="K40" s="11">
        <f>J40+H40+F40</f>
        <v>0</v>
      </c>
      <c r="L40" s="17"/>
    </row>
    <row r="41" spans="1:13" x14ac:dyDescent="0.25">
      <c r="A41" s="6"/>
      <c r="B41" s="21" t="s">
        <v>47</v>
      </c>
      <c r="C41" s="8" t="s">
        <v>50</v>
      </c>
      <c r="D41" s="9">
        <f>D39</f>
        <v>1</v>
      </c>
      <c r="E41" s="10"/>
      <c r="F41" s="10"/>
      <c r="G41" s="40">
        <v>0</v>
      </c>
      <c r="H41" s="10">
        <f>G41*D41</f>
        <v>0</v>
      </c>
      <c r="I41" s="10"/>
      <c r="J41" s="10"/>
      <c r="K41" s="11">
        <f>J41+H41+F41</f>
        <v>0</v>
      </c>
      <c r="L41" s="17"/>
    </row>
    <row r="42" spans="1:13" s="15" customFormat="1" x14ac:dyDescent="0.3">
      <c r="A42" s="1"/>
      <c r="B42" s="3" t="s">
        <v>7</v>
      </c>
      <c r="C42" s="26"/>
      <c r="D42" s="4"/>
      <c r="E42" s="4"/>
      <c r="F42" s="34">
        <f>SUM(F4:F41)</f>
        <v>0</v>
      </c>
      <c r="G42" s="4"/>
      <c r="H42" s="34">
        <f>SUM(H4:H41)</f>
        <v>0</v>
      </c>
      <c r="I42" s="4"/>
      <c r="J42" s="34">
        <f>SUM(J4:J41)</f>
        <v>0</v>
      </c>
      <c r="K42" s="27">
        <f>SUM(K4:K41)</f>
        <v>0</v>
      </c>
    </row>
    <row r="43" spans="1:13" s="14" customFormat="1" x14ac:dyDescent="0.3">
      <c r="A43" s="28"/>
      <c r="B43" s="36" t="s">
        <v>48</v>
      </c>
      <c r="C43" s="30">
        <v>0</v>
      </c>
      <c r="D43" s="31"/>
      <c r="E43" s="31"/>
      <c r="F43" s="31"/>
      <c r="G43" s="31"/>
      <c r="H43" s="31"/>
      <c r="I43" s="31"/>
      <c r="J43" s="31"/>
      <c r="K43" s="32">
        <f>C43*F42</f>
        <v>0</v>
      </c>
    </row>
    <row r="44" spans="1:13" s="14" customFormat="1" x14ac:dyDescent="0.3">
      <c r="A44" s="1"/>
      <c r="B44" s="3" t="s">
        <v>7</v>
      </c>
      <c r="C44" s="35"/>
      <c r="D44" s="4"/>
      <c r="E44" s="4"/>
      <c r="F44" s="4"/>
      <c r="G44" s="4"/>
      <c r="H44" s="4"/>
      <c r="I44" s="4"/>
      <c r="J44" s="4"/>
      <c r="K44" s="27">
        <f>K43+K42</f>
        <v>0</v>
      </c>
    </row>
    <row r="45" spans="1:13" s="14" customFormat="1" x14ac:dyDescent="0.3">
      <c r="A45" s="28"/>
      <c r="B45" s="29" t="s">
        <v>17</v>
      </c>
      <c r="C45" s="30">
        <v>0</v>
      </c>
      <c r="D45" s="31"/>
      <c r="E45" s="31"/>
      <c r="F45" s="31"/>
      <c r="G45" s="31"/>
      <c r="H45" s="31"/>
      <c r="I45" s="31"/>
      <c r="J45" s="31"/>
      <c r="K45" s="32">
        <f>K44*C45</f>
        <v>0</v>
      </c>
    </row>
    <row r="46" spans="1:13" s="14" customFormat="1" x14ac:dyDescent="0.3">
      <c r="A46" s="1"/>
      <c r="B46" s="3" t="s">
        <v>7</v>
      </c>
      <c r="C46" s="35"/>
      <c r="D46" s="4"/>
      <c r="E46" s="4"/>
      <c r="F46" s="4"/>
      <c r="G46" s="4"/>
      <c r="H46" s="4"/>
      <c r="I46" s="4"/>
      <c r="J46" s="4"/>
      <c r="K46" s="27">
        <f>K45+K44</f>
        <v>0</v>
      </c>
    </row>
    <row r="47" spans="1:13" s="14" customFormat="1" x14ac:dyDescent="0.3">
      <c r="A47" s="28"/>
      <c r="B47" s="29" t="s">
        <v>18</v>
      </c>
      <c r="C47" s="30">
        <v>0</v>
      </c>
      <c r="D47" s="31"/>
      <c r="E47" s="31"/>
      <c r="F47" s="31"/>
      <c r="G47" s="31"/>
      <c r="H47" s="31"/>
      <c r="I47" s="31"/>
      <c r="J47" s="31"/>
      <c r="K47" s="32">
        <f>K46*C47</f>
        <v>0</v>
      </c>
    </row>
    <row r="48" spans="1:13" s="14" customFormat="1" x14ac:dyDescent="0.3">
      <c r="A48" s="1"/>
      <c r="B48" s="3" t="s">
        <v>7</v>
      </c>
      <c r="C48" s="35"/>
      <c r="D48" s="4"/>
      <c r="E48" s="4"/>
      <c r="F48" s="4"/>
      <c r="G48" s="4"/>
      <c r="H48" s="4"/>
      <c r="I48" s="4"/>
      <c r="J48" s="4"/>
      <c r="K48" s="27">
        <f>K46+K47</f>
        <v>0</v>
      </c>
    </row>
    <row r="49" spans="1:12" s="14" customFormat="1" x14ac:dyDescent="0.3">
      <c r="A49" s="28"/>
      <c r="B49" s="29" t="s">
        <v>19</v>
      </c>
      <c r="C49" s="30">
        <v>0</v>
      </c>
      <c r="D49" s="31"/>
      <c r="E49" s="31"/>
      <c r="F49" s="31"/>
      <c r="G49" s="31"/>
      <c r="H49" s="31"/>
      <c r="I49" s="31"/>
      <c r="J49" s="31"/>
      <c r="K49" s="32">
        <f>K48*C49</f>
        <v>0</v>
      </c>
    </row>
    <row r="50" spans="1:12" s="14" customFormat="1" x14ac:dyDescent="0.3">
      <c r="A50" s="1"/>
      <c r="B50" s="3" t="s">
        <v>7</v>
      </c>
      <c r="C50" s="35"/>
      <c r="D50" s="4"/>
      <c r="E50" s="4"/>
      <c r="F50" s="4"/>
      <c r="G50" s="4"/>
      <c r="H50" s="4"/>
      <c r="I50" s="4"/>
      <c r="J50" s="4"/>
      <c r="K50" s="27">
        <f>K48+K49</f>
        <v>0</v>
      </c>
    </row>
    <row r="51" spans="1:12" s="14" customFormat="1" x14ac:dyDescent="0.3">
      <c r="A51" s="28"/>
      <c r="B51" s="29" t="s">
        <v>20</v>
      </c>
      <c r="C51" s="30">
        <v>0</v>
      </c>
      <c r="D51" s="31"/>
      <c r="E51" s="31"/>
      <c r="F51" s="31"/>
      <c r="G51" s="31"/>
      <c r="H51" s="31"/>
      <c r="I51" s="31"/>
      <c r="J51" s="31"/>
      <c r="K51" s="32">
        <f>K50*C51</f>
        <v>0</v>
      </c>
    </row>
    <row r="52" spans="1:12" s="14" customFormat="1" x14ac:dyDescent="0.3">
      <c r="A52" s="1"/>
      <c r="B52" s="3" t="s">
        <v>7</v>
      </c>
      <c r="C52" s="33"/>
      <c r="D52" s="4"/>
      <c r="E52" s="4"/>
      <c r="F52" s="4"/>
      <c r="G52" s="4"/>
      <c r="H52" s="4"/>
      <c r="I52" s="4"/>
      <c r="J52" s="4"/>
      <c r="K52" s="27">
        <f>K50+K51</f>
        <v>0</v>
      </c>
    </row>
    <row r="53" spans="1:12" s="14" customFormat="1" x14ac:dyDescent="0.3">
      <c r="A53" s="28"/>
      <c r="B53" s="29" t="s">
        <v>49</v>
      </c>
      <c r="C53" s="30">
        <v>0</v>
      </c>
      <c r="D53" s="31"/>
      <c r="E53" s="31"/>
      <c r="F53" s="31"/>
      <c r="G53" s="31"/>
      <c r="H53" s="31"/>
      <c r="I53" s="31"/>
      <c r="J53" s="31"/>
      <c r="K53" s="32">
        <f>K52*C53</f>
        <v>0</v>
      </c>
    </row>
    <row r="54" spans="1:12" s="14" customFormat="1" x14ac:dyDescent="0.3">
      <c r="A54" s="1"/>
      <c r="B54" s="3" t="s">
        <v>7</v>
      </c>
      <c r="C54" s="33"/>
      <c r="D54" s="4"/>
      <c r="E54" s="4"/>
      <c r="F54" s="4"/>
      <c r="G54" s="4"/>
      <c r="H54" s="4"/>
      <c r="I54" s="4"/>
      <c r="J54" s="4"/>
      <c r="K54" s="27">
        <f>K52+K53</f>
        <v>0</v>
      </c>
    </row>
    <row r="55" spans="1:12" x14ac:dyDescent="0.25">
      <c r="K55" s="17"/>
      <c r="L55" s="17"/>
    </row>
    <row r="56" spans="1:12" x14ac:dyDescent="0.25">
      <c r="K56" s="17"/>
      <c r="L56" s="17"/>
    </row>
    <row r="57" spans="1:12" x14ac:dyDescent="0.25">
      <c r="J57" s="19"/>
      <c r="K57" s="13"/>
      <c r="L57" s="17"/>
    </row>
    <row r="59" spans="1:12" x14ac:dyDescent="0.25">
      <c r="D59" s="16"/>
    </row>
    <row r="60" spans="1:12" x14ac:dyDescent="0.25">
      <c r="D60" s="16"/>
    </row>
    <row r="61" spans="1:12" x14ac:dyDescent="0.25">
      <c r="D61" s="16"/>
    </row>
    <row r="62" spans="1:12" x14ac:dyDescent="0.25">
      <c r="D62" s="16"/>
    </row>
    <row r="63" spans="1:12" x14ac:dyDescent="0.25">
      <c r="D63" s="16"/>
    </row>
    <row r="64" spans="1:12" x14ac:dyDescent="0.25">
      <c r="D64" s="16"/>
    </row>
    <row r="65" spans="4:4" x14ac:dyDescent="0.25">
      <c r="D65" s="16"/>
    </row>
    <row r="66" spans="4:4" x14ac:dyDescent="0.25">
      <c r="D66" s="16"/>
    </row>
    <row r="67" spans="4:4" x14ac:dyDescent="0.25">
      <c r="D67" s="16"/>
    </row>
  </sheetData>
  <mergeCells count="8">
    <mergeCell ref="G1:H1"/>
    <mergeCell ref="I1:J1"/>
    <mergeCell ref="K1:K2"/>
    <mergeCell ref="A1:A2"/>
    <mergeCell ref="B1:B2"/>
    <mergeCell ref="C1:C2"/>
    <mergeCell ref="E1:F1"/>
    <mergeCell ref="D1:D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თავფურცელი</vt:lpstr>
      <vt:lpstr>სამშენებლო ნაწილი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2025-07-11T10:26:56Z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2025-07-11T09:02:37Z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fad489ca-a64e-4f72-a9d8-3ada0510ac3e</vt:lpwstr>
  </property>
  <property fmtid="{D5CDD505-2E9C-101B-9397-08002B2CF9AE}" pid="7" name="MSIP_Label_defa4170-0d19-0005-0004-bc88714345d2_ActionId">
    <vt:lpwstr>6bf2e7bd-b432-4d0a-a9a2-cae6d413e460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