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avit.bochorishvili\Desktop\სამშენებლო სარემონტო\რემონტი\რეაბილიტაციის რემონტი\"/>
    </mc:Choice>
  </mc:AlternateContent>
  <xr:revisionPtr revIDLastSave="0" documentId="13_ncr:1_{2184F191-BC33-4B07-902F-67B27AB437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რეაბილიტაცია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0" i="2" l="1"/>
  <c r="M91" i="2"/>
  <c r="M89" i="2"/>
  <c r="M87" i="2"/>
  <c r="M86" i="2"/>
  <c r="M84" i="2"/>
  <c r="M83" i="2"/>
  <c r="M81" i="2"/>
  <c r="M80" i="2"/>
  <c r="M78" i="2"/>
  <c r="M77" i="2"/>
  <c r="M70" i="2"/>
  <c r="M66" i="2"/>
  <c r="M67" i="2"/>
  <c r="M68" i="2"/>
  <c r="M65" i="2"/>
  <c r="M36" i="2"/>
  <c r="M37" i="2"/>
  <c r="M38" i="2"/>
  <c r="M39" i="2"/>
  <c r="M35" i="2"/>
  <c r="M23" i="2"/>
  <c r="M24" i="2"/>
  <c r="M25" i="2"/>
  <c r="M26" i="2"/>
  <c r="M27" i="2"/>
  <c r="M22" i="2"/>
  <c r="M33" i="2" l="1"/>
  <c r="M32" i="2"/>
  <c r="M30" i="2"/>
  <c r="M29" i="2"/>
  <c r="F41" i="2"/>
  <c r="H27" i="2"/>
  <c r="M31" i="2" l="1"/>
  <c r="L41" i="2"/>
  <c r="M41" i="2" l="1"/>
  <c r="F75" i="2" l="1"/>
  <c r="F74" i="2"/>
  <c r="F73" i="2"/>
  <c r="F72" i="2"/>
  <c r="F71" i="2"/>
  <c r="F70" i="2"/>
  <c r="M75" i="2" l="1"/>
  <c r="M74" i="2"/>
  <c r="M71" i="2"/>
  <c r="M72" i="2"/>
  <c r="M73" i="2"/>
  <c r="M92" i="2" l="1"/>
  <c r="F63" i="2" l="1"/>
  <c r="F62" i="2"/>
  <c r="F60" i="2"/>
  <c r="F59" i="2"/>
  <c r="F57" i="2"/>
  <c r="F56" i="2"/>
  <c r="L63" i="2" l="1"/>
  <c r="L59" i="2"/>
  <c r="J57" i="2"/>
  <c r="L57" i="2"/>
  <c r="L60" i="2"/>
  <c r="J56" i="2"/>
  <c r="L56" i="2"/>
  <c r="L62" i="2"/>
  <c r="M59" i="2" l="1"/>
  <c r="M56" i="2"/>
  <c r="M63" i="2"/>
  <c r="M60" i="2"/>
  <c r="M62" i="2"/>
  <c r="M57" i="2"/>
  <c r="F47" i="2"/>
  <c r="F48" i="2"/>
  <c r="F49" i="2"/>
  <c r="H22" i="2" l="1"/>
  <c r="L48" i="2"/>
  <c r="L47" i="2"/>
  <c r="L49" i="2"/>
  <c r="M49" i="2" l="1"/>
  <c r="H24" i="2"/>
  <c r="H23" i="2"/>
  <c r="M47" i="2"/>
  <c r="H25" i="2"/>
  <c r="M48" i="2"/>
  <c r="H26" i="2"/>
  <c r="F43" i="2"/>
  <c r="B55" i="2"/>
  <c r="B58" i="2" s="1"/>
  <c r="L43" i="2" l="1"/>
  <c r="F42" i="2"/>
  <c r="M43" i="2" l="1"/>
  <c r="L42" i="2"/>
  <c r="F45" i="2"/>
  <c r="M42" i="2" l="1"/>
  <c r="L45" i="2"/>
  <c r="F46" i="2"/>
  <c r="F54" i="2"/>
  <c r="F51" i="2"/>
  <c r="F50" i="2"/>
  <c r="F52" i="2"/>
  <c r="F53" i="2"/>
  <c r="L51" i="2" l="1"/>
  <c r="L46" i="2"/>
  <c r="L52" i="2"/>
  <c r="L50" i="2"/>
  <c r="L54" i="2"/>
  <c r="M45" i="2"/>
  <c r="L53" i="2"/>
  <c r="H93" i="2" l="1"/>
  <c r="J93" i="2"/>
  <c r="L93" i="2"/>
  <c r="M54" i="2"/>
  <c r="M50" i="2"/>
  <c r="M52" i="2"/>
  <c r="M46" i="2"/>
  <c r="M53" i="2"/>
  <c r="M51" i="2"/>
  <c r="M94" i="2" l="1"/>
  <c r="M93" i="2" l="1"/>
  <c r="M95" i="2" s="1"/>
  <c r="M96" i="2" s="1"/>
  <c r="M97" i="2" s="1"/>
  <c r="M98" i="2" s="1"/>
  <c r="M99" i="2" s="1"/>
  <c r="M100" i="2" l="1"/>
  <c r="M101" i="2" s="1"/>
  <c r="M102" i="2" s="1"/>
  <c r="M103" i="2" s="1"/>
  <c r="M12" i="2" l="1"/>
</calcChain>
</file>

<file path=xl/sharedStrings.xml><?xml version="1.0" encoding="utf-8"?>
<sst xmlns="http://schemas.openxmlformats.org/spreadsheetml/2006/main" count="185" uniqueCount="101">
  <si>
    <t xml:space="preserve">მის: </t>
  </si>
  <si>
    <t>სახარჯთაღრიცხვო ღირებულება</t>
  </si>
  <si>
    <t>ს/კ:</t>
  </si>
  <si>
    <t>თარიღი:</t>
  </si>
  <si>
    <t>#</t>
  </si>
  <si>
    <t>ხელფასი</t>
  </si>
  <si>
    <t>სულ</t>
  </si>
  <si>
    <t>ჯამი</t>
  </si>
  <si>
    <t>გრძ.მ</t>
  </si>
  <si>
    <t>კგ</t>
  </si>
  <si>
    <t>ცალი</t>
  </si>
  <si>
    <t>შრომის დანახარჯები</t>
  </si>
  <si>
    <t>ტრანსპორტირების ხარჯი მასალიდან</t>
  </si>
  <si>
    <t>ზედნადები ხარჯი</t>
  </si>
  <si>
    <t>გეგმიური დაგროვება</t>
  </si>
  <si>
    <t>დ.ღ.გ</t>
  </si>
  <si>
    <t>მასალა</t>
  </si>
  <si>
    <t>განზომილება</t>
  </si>
  <si>
    <t>ნორმ. ერთეული</t>
  </si>
  <si>
    <t>მანქანა- მექანიზმები</t>
  </si>
  <si>
    <t>სამუშაოს დასახელება</t>
  </si>
  <si>
    <t>ერთ.</t>
  </si>
  <si>
    <t>ფასი</t>
  </si>
  <si>
    <t>ოფისის სარემონტო სამუშაოები</t>
  </si>
  <si>
    <t>მ²</t>
  </si>
  <si>
    <t>გამჭედი დუბელი კ6*3.5</t>
  </si>
  <si>
    <t>რკინის დუბელ-ანკერი 8მმ</t>
  </si>
  <si>
    <t>შრომის დანახარჯები (ფერდილების ჩათვლით)</t>
  </si>
  <si>
    <t>ფითხი</t>
  </si>
  <si>
    <t>წყალემულსიური საღებავი</t>
  </si>
  <si>
    <t>წებოცემენტი</t>
  </si>
  <si>
    <t>სამშენებლო ნარჩენების დატვირთვა და გატანა</t>
  </si>
  <si>
    <t>რეისი</t>
  </si>
  <si>
    <r>
      <t>მ</t>
    </r>
    <r>
      <rPr>
        <vertAlign val="superscript"/>
        <sz val="10"/>
        <color theme="1"/>
        <rFont val="Calibri Light"/>
        <family val="2"/>
        <scheme val="major"/>
      </rPr>
      <t>2</t>
    </r>
  </si>
  <si>
    <t>შიდა კედლების შეფითხვნა/შეღებვა</t>
  </si>
  <si>
    <t>ჭერის მოწყობა არმსტრონგის ფილებით</t>
  </si>
  <si>
    <t>AMF-T პროფილი 0.6მ</t>
  </si>
  <si>
    <t>AMF-T პროფილი 3.6მ</t>
  </si>
  <si>
    <t>AMF-T პროფილი 1.2მ</t>
  </si>
  <si>
    <t>AMF-L კუთხოვანა</t>
  </si>
  <si>
    <t>ორმაგი ზამბარა</t>
  </si>
  <si>
    <t>მავთული ყულფით</t>
  </si>
  <si>
    <t>თვითსწორებადი იატაკის მოწყობა შემდგომში ვინილის დასაგებად</t>
  </si>
  <si>
    <t>თვითსწორებადი ხსნარი</t>
  </si>
  <si>
    <t>სპორტული ვინილი</t>
  </si>
  <si>
    <t>წებო</t>
  </si>
  <si>
    <t>ბზარების შემავსებელი</t>
  </si>
  <si>
    <t>იატაკის მოპირკეთება ვინილის საფარით</t>
  </si>
  <si>
    <t>გაუთვალისწინებელი ხარჯები</t>
  </si>
  <si>
    <t>მ2</t>
  </si>
  <si>
    <t xml:space="preserve">არმსტრონგის ფილა </t>
  </si>
  <si>
    <t>შრომითი რესურსები</t>
  </si>
  <si>
    <t xml:space="preserve">თაბაშირმუყაოს ფილა </t>
  </si>
  <si>
    <t>შურუპი</t>
  </si>
  <si>
    <t>გამჭედი დუბელი</t>
  </si>
  <si>
    <t>პროფილი cd</t>
  </si>
  <si>
    <t>კვ.მ</t>
  </si>
  <si>
    <t>კვმ</t>
  </si>
  <si>
    <t>20 მმ მილი</t>
  </si>
  <si>
    <t>50 მმ მილი</t>
  </si>
  <si>
    <t>20მმ კაუჩუკის თბოიზოლაცია</t>
  </si>
  <si>
    <t>20 მმ ვენტილი</t>
  </si>
  <si>
    <t>ქ.თბილისი</t>
  </si>
  <si>
    <t>ალ.ყაზბეგის 16</t>
  </si>
  <si>
    <t>ქ. თბილისი</t>
  </si>
  <si>
    <t>რეაბილიტაციის ცენტრის რემონტი</t>
  </si>
  <si>
    <t>სადემონტაჟო სამუშაოები</t>
  </si>
  <si>
    <t>თაბაშირ-მუყაოს კედლების დემონტაჟი</t>
  </si>
  <si>
    <t>ღიობის ამოჭრა კარების ჩასაყენებლად</t>
  </si>
  <si>
    <t>ლამინატის იატაკის დემონტაჟი</t>
  </si>
  <si>
    <t>პლასტიკატის ჭერის დემონტაჟი</t>
  </si>
  <si>
    <r>
      <t>მ</t>
    </r>
    <r>
      <rPr>
        <sz val="9"/>
        <rFont val="Calibri"/>
        <family val="2"/>
      </rPr>
      <t>²</t>
    </r>
  </si>
  <si>
    <t>მდფ_ის კარების დემონტაჟი</t>
  </si>
  <si>
    <t>ძველი წყალგაყვანილობის დემონტაჟი</t>
  </si>
  <si>
    <t>წერტ</t>
  </si>
  <si>
    <t>წყლის და სანტექნიკური წერტილების მოწყობა</t>
  </si>
  <si>
    <t>კუთხოვანა 100*100</t>
  </si>
  <si>
    <t>კარiს ღიობის მოჩარჩოება</t>
  </si>
  <si>
    <t>პლინტუსის მოწყობა</t>
  </si>
  <si>
    <t xml:space="preserve"> თაბაშირ-მუყაოს ტიხრების მოწყობა</t>
  </si>
  <si>
    <t>იატაკზე ლამინატის მოწყობა</t>
  </si>
  <si>
    <t>შრომითი დანახარჯები</t>
  </si>
  <si>
    <t>ქვეშსაგები</t>
  </si>
  <si>
    <t xml:space="preserve">ლამინატის იატაკი </t>
  </si>
  <si>
    <t>მდფ_ის კარების მოწყობა</t>
  </si>
  <si>
    <t>მდფ_ის კარები</t>
  </si>
  <si>
    <t>ხელსაბანის მონტაჟი</t>
  </si>
  <si>
    <t>ხელსაბანი</t>
  </si>
  <si>
    <t>უნიტაზის მოწყობა</t>
  </si>
  <si>
    <t>უნიტაზი</t>
  </si>
  <si>
    <t>ხელსაბანთან კაფელის მოწყობა</t>
  </si>
  <si>
    <t xml:space="preserve">კაფელი </t>
  </si>
  <si>
    <t>ტომარა</t>
  </si>
  <si>
    <t>პროფილი Uუd</t>
  </si>
  <si>
    <t>წყლის და კანალიზაციის მილების შეფუთვა</t>
  </si>
  <si>
    <t>შრომითი დანახარჯი</t>
  </si>
  <si>
    <t>თაბაშირ მუყაოს ფილა</t>
  </si>
  <si>
    <t>პროფილი უდ</t>
  </si>
  <si>
    <t>პროფილი ცდ</t>
  </si>
  <si>
    <t>გამჭედი დუბელი 6*35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</si>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</sst>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[$₾-437]_-;\-* #,##0.00\ [$₾-437]_-;_-* &quot;-&quot;??\ [$₾-437]_-;_-@_-"/>
    <numFmt numFmtId="165" formatCode="0.000"/>
    <numFmt numFmtId="166" formatCode="#,##0.00\ &quot;₾&quot;"/>
    <numFmt numFmtId="168" formatCode="_-* #,##0.00_р_._-;\-* #,##0.00_р_._-;_-* &quot;-&quot;??_р_._-;_-@_-"/>
    <numFmt numFmtId="169" formatCode="_-* #,##0.00\ _₾_-;\-* #,##0.00\ _₾_-;_-* &quot;-&quot;??\ _₾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sz val="8"/>
      <name val="Calibri Light"/>
      <family val="2"/>
      <scheme val="major"/>
    </font>
    <font>
      <b/>
      <sz val="8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Arial"/>
      <family val="2"/>
      <charset val="204"/>
    </font>
    <font>
      <b/>
      <sz val="8"/>
      <color rgb="FF0070C0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sz val="10"/>
      <name val="Arial"/>
      <family val="2"/>
    </font>
    <font>
      <b/>
      <u/>
      <sz val="9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11"/>
      <color indexed="8"/>
      <name val="Calibri"/>
      <family val="2"/>
    </font>
    <font>
      <sz val="12"/>
      <name val="Calibri Light"/>
      <family val="2"/>
      <scheme val="major"/>
    </font>
    <font>
      <sz val="9"/>
      <color theme="1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11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0"/>
      <color rgb="FF7030A0"/>
      <name val="Calibri Light"/>
      <family val="2"/>
      <scheme val="major"/>
    </font>
    <font>
      <sz val="10"/>
      <color rgb="FF7030A0"/>
      <name val="Calibri Light"/>
      <family val="2"/>
      <scheme val="major"/>
    </font>
    <font>
      <vertAlign val="superscript"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b/>
      <sz val="10"/>
      <name val="AcadNusx"/>
    </font>
    <font>
      <sz val="10"/>
      <name val="AcadNusx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9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7" fillId="0" borderId="0">
      <protection locked="0"/>
    </xf>
    <xf numFmtId="0" fontId="13" fillId="0" borderId="0"/>
    <xf numFmtId="0" fontId="7" fillId="0" borderId="0"/>
    <xf numFmtId="0" fontId="13" fillId="0" borderId="0"/>
    <xf numFmtId="9" fontId="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3" fillId="0" borderId="0"/>
    <xf numFmtId="169" fontId="1" fillId="0" borderId="0" applyFont="0" applyFill="0" applyBorder="0" applyAlignment="0" applyProtection="0"/>
    <xf numFmtId="0" fontId="7" fillId="0" borderId="0"/>
    <xf numFmtId="0" fontId="7" fillId="0" borderId="0"/>
    <xf numFmtId="0" fontId="31" fillId="0" borderId="0"/>
    <xf numFmtId="0" fontId="7" fillId="0" borderId="0"/>
  </cellStyleXfs>
  <cellXfs count="159">
    <xf numFmtId="0" fontId="0" fillId="0" borderId="0" xfId="0"/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4" fontId="5" fillId="0" borderId="7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 wrapText="1"/>
    </xf>
    <xf numFmtId="165" fontId="12" fillId="4" borderId="9" xfId="0" applyNumberFormat="1" applyFont="1" applyFill="1" applyBorder="1" applyAlignment="1">
      <alignment horizontal="center" vertical="center"/>
    </xf>
    <xf numFmtId="4" fontId="12" fillId="4" borderId="9" xfId="0" applyNumberFormat="1" applyFont="1" applyFill="1" applyBorder="1" applyAlignment="1">
      <alignment horizontal="center" vertical="center"/>
    </xf>
    <xf numFmtId="164" fontId="12" fillId="4" borderId="9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2" fontId="11" fillId="0" borderId="9" xfId="0" applyNumberFormat="1" applyFont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 wrapText="1"/>
    </xf>
    <xf numFmtId="9" fontId="9" fillId="5" borderId="9" xfId="0" applyNumberFormat="1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/>
    </xf>
    <xf numFmtId="4" fontId="10" fillId="5" borderId="9" xfId="0" applyNumberFormat="1" applyFont="1" applyFill="1" applyBorder="1" applyAlignment="1">
      <alignment horizontal="center" vertical="center"/>
    </xf>
    <xf numFmtId="164" fontId="9" fillId="5" borderId="10" xfId="0" applyNumberFormat="1" applyFont="1" applyFill="1" applyBorder="1" applyAlignment="1">
      <alignment horizontal="center" vertical="center" wrapText="1"/>
    </xf>
    <xf numFmtId="164" fontId="10" fillId="5" borderId="9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9" fontId="9" fillId="2" borderId="9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9" fillId="2" borderId="10" xfId="0" applyNumberFormat="1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/>
    </xf>
    <xf numFmtId="4" fontId="10" fillId="2" borderId="16" xfId="0" applyNumberFormat="1" applyFont="1" applyFill="1" applyBorder="1" applyAlignment="1">
      <alignment horizontal="center" vertical="center"/>
    </xf>
    <xf numFmtId="164" fontId="10" fillId="2" borderId="16" xfId="0" applyNumberFormat="1" applyFont="1" applyFill="1" applyBorder="1" applyAlignment="1">
      <alignment horizontal="center" vertical="center"/>
    </xf>
    <xf numFmtId="164" fontId="14" fillId="2" borderId="17" xfId="0" applyNumberFormat="1" applyFont="1" applyFill="1" applyBorder="1" applyAlignment="1">
      <alignment horizontal="center" vertical="center" wrapText="1"/>
    </xf>
    <xf numFmtId="0" fontId="12" fillId="4" borderId="0" xfId="6" applyFont="1" applyFill="1" applyAlignment="1">
      <alignment horizontal="center"/>
    </xf>
    <xf numFmtId="0" fontId="10" fillId="4" borderId="18" xfId="7" applyFont="1" applyFill="1" applyBorder="1" applyAlignment="1">
      <alignment horizontal="center" vertical="center" wrapText="1"/>
    </xf>
    <xf numFmtId="0" fontId="18" fillId="4" borderId="0" xfId="6" applyFont="1" applyFill="1" applyAlignment="1">
      <alignment horizontal="center"/>
    </xf>
    <xf numFmtId="0" fontId="10" fillId="4" borderId="0" xfId="7" applyFont="1" applyFill="1" applyAlignment="1">
      <alignment horizontal="center" vertical="center" wrapText="1"/>
    </xf>
    <xf numFmtId="168" fontId="10" fillId="4" borderId="13" xfId="9" applyFont="1" applyFill="1" applyBorder="1" applyAlignment="1" applyProtection="1">
      <alignment horizontal="center" vertical="center"/>
    </xf>
    <xf numFmtId="0" fontId="10" fillId="4" borderId="0" xfId="10" applyFont="1" applyFill="1" applyAlignment="1">
      <alignment horizontal="center" vertical="center" wrapText="1"/>
    </xf>
    <xf numFmtId="0" fontId="10" fillId="4" borderId="19" xfId="7" applyFont="1" applyFill="1" applyBorder="1" applyAlignment="1">
      <alignment horizontal="center" vertical="center" wrapText="1"/>
    </xf>
    <xf numFmtId="168" fontId="10" fillId="4" borderId="28" xfId="9" applyFont="1" applyFill="1" applyBorder="1" applyAlignment="1" applyProtection="1">
      <alignment horizontal="center" vertical="center"/>
    </xf>
    <xf numFmtId="0" fontId="11" fillId="4" borderId="0" xfId="0" applyFont="1" applyFill="1"/>
    <xf numFmtId="0" fontId="10" fillId="4" borderId="8" xfId="0" applyFont="1" applyFill="1" applyBorder="1" applyAlignment="1">
      <alignment horizontal="center" wrapText="1"/>
    </xf>
    <xf numFmtId="0" fontId="10" fillId="4" borderId="9" xfId="0" applyFont="1" applyFill="1" applyBorder="1" applyAlignment="1">
      <alignment horizontal="center" wrapText="1"/>
    </xf>
    <xf numFmtId="0" fontId="10" fillId="4" borderId="10" xfId="0" applyFont="1" applyFill="1" applyBorder="1" applyAlignment="1">
      <alignment horizontal="center" wrapText="1"/>
    </xf>
    <xf numFmtId="0" fontId="15" fillId="4" borderId="0" xfId="0" applyFont="1" applyFill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4" borderId="0" xfId="0" applyFont="1" applyFill="1"/>
    <xf numFmtId="0" fontId="24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left"/>
    </xf>
    <xf numFmtId="0" fontId="15" fillId="4" borderId="0" xfId="0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22" fillId="4" borderId="0" xfId="0" applyFont="1" applyFill="1" applyAlignment="1">
      <alignment horizontal="center" vertical="center"/>
    </xf>
    <xf numFmtId="43" fontId="22" fillId="4" borderId="0" xfId="0" applyNumberFormat="1" applyFont="1" applyFill="1"/>
    <xf numFmtId="166" fontId="22" fillId="4" borderId="0" xfId="0" applyNumberFormat="1" applyFont="1" applyFill="1"/>
    <xf numFmtId="0" fontId="16" fillId="4" borderId="0" xfId="12" applyFont="1" applyFill="1" applyAlignment="1">
      <alignment horizontal="center" vertical="center" wrapText="1"/>
    </xf>
    <xf numFmtId="0" fontId="25" fillId="0" borderId="0" xfId="10" applyFont="1" applyAlignment="1">
      <alignment horizontal="center" vertical="center" wrapText="1"/>
    </xf>
    <xf numFmtId="0" fontId="26" fillId="0" borderId="0" xfId="10" applyFont="1" applyAlignment="1">
      <alignment horizontal="center" vertical="center" wrapText="1"/>
    </xf>
    <xf numFmtId="0" fontId="28" fillId="0" borderId="0" xfId="0" applyFont="1"/>
    <xf numFmtId="9" fontId="10" fillId="2" borderId="9" xfId="0" applyNumberFormat="1" applyFont="1" applyFill="1" applyBorder="1" applyAlignment="1">
      <alignment horizontal="center" vertical="center"/>
    </xf>
    <xf numFmtId="0" fontId="30" fillId="4" borderId="9" xfId="0" applyFont="1" applyFill="1" applyBorder="1" applyAlignment="1">
      <alignment horizontal="center" vertical="center"/>
    </xf>
    <xf numFmtId="165" fontId="30" fillId="4" borderId="9" xfId="0" applyNumberFormat="1" applyFont="1" applyFill="1" applyBorder="1" applyAlignment="1">
      <alignment horizontal="center" vertical="center"/>
    </xf>
    <xf numFmtId="2" fontId="30" fillId="4" borderId="9" xfId="0" applyNumberFormat="1" applyFont="1" applyFill="1" applyBorder="1" applyAlignment="1">
      <alignment horizontal="center" vertical="center"/>
    </xf>
    <xf numFmtId="2" fontId="30" fillId="4" borderId="9" xfId="7" applyNumberFormat="1" applyFont="1" applyFill="1" applyBorder="1" applyAlignment="1">
      <alignment horizontal="center" vertical="center"/>
    </xf>
    <xf numFmtId="2" fontId="30" fillId="4" borderId="9" xfId="0" applyNumberFormat="1" applyFont="1" applyFill="1" applyBorder="1" applyAlignment="1">
      <alignment horizontal="right" vertical="center"/>
    </xf>
    <xf numFmtId="0" fontId="30" fillId="4" borderId="9" xfId="0" applyFont="1" applyFill="1" applyBorder="1" applyAlignment="1">
      <alignment horizontal="left" vertical="top"/>
    </xf>
    <xf numFmtId="0" fontId="10" fillId="4" borderId="8" xfId="0" applyFont="1" applyFill="1" applyBorder="1" applyAlignment="1">
      <alignment horizontal="center" vertical="center"/>
    </xf>
    <xf numFmtId="0" fontId="21" fillId="0" borderId="9" xfId="0" applyFont="1" applyBorder="1"/>
    <xf numFmtId="0" fontId="6" fillId="0" borderId="0" xfId="3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4" applyFont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168" fontId="10" fillId="4" borderId="22" xfId="9" applyFont="1" applyFill="1" applyBorder="1" applyAlignment="1" applyProtection="1">
      <alignment horizontal="center" vertical="center" wrapText="1"/>
    </xf>
    <xf numFmtId="168" fontId="10" fillId="4" borderId="23" xfId="9" applyFont="1" applyFill="1" applyBorder="1" applyAlignment="1" applyProtection="1">
      <alignment horizontal="center" vertical="center" wrapText="1"/>
    </xf>
    <xf numFmtId="168" fontId="10" fillId="4" borderId="25" xfId="9" applyFont="1" applyFill="1" applyBorder="1" applyAlignment="1" applyProtection="1">
      <alignment horizontal="center" vertical="center" wrapText="1"/>
    </xf>
    <xf numFmtId="168" fontId="10" fillId="4" borderId="26" xfId="9" applyFont="1" applyFill="1" applyBorder="1" applyAlignment="1" applyProtection="1">
      <alignment horizontal="center" vertical="center" wrapText="1"/>
    </xf>
    <xf numFmtId="168" fontId="10" fillId="4" borderId="24" xfId="9" applyFont="1" applyFill="1" applyBorder="1" applyAlignment="1" applyProtection="1">
      <alignment horizontal="center" vertical="center"/>
    </xf>
    <xf numFmtId="168" fontId="10" fillId="4" borderId="14" xfId="9" applyFont="1" applyFill="1" applyBorder="1" applyAlignment="1" applyProtection="1">
      <alignment horizontal="center" vertical="center"/>
    </xf>
    <xf numFmtId="168" fontId="10" fillId="4" borderId="29" xfId="9" applyFont="1" applyFill="1" applyBorder="1" applyAlignment="1" applyProtection="1">
      <alignment horizontal="center" vertical="center"/>
    </xf>
    <xf numFmtId="168" fontId="10" fillId="4" borderId="11" xfId="9" applyFont="1" applyFill="1" applyBorder="1" applyAlignment="1" applyProtection="1">
      <alignment horizontal="center" vertical="center"/>
    </xf>
    <xf numFmtId="168" fontId="10" fillId="4" borderId="28" xfId="9" applyFont="1" applyFill="1" applyBorder="1" applyAlignment="1" applyProtection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10" fillId="4" borderId="20" xfId="7" applyFont="1" applyFill="1" applyBorder="1" applyAlignment="1">
      <alignment horizontal="center" vertical="center"/>
    </xf>
    <xf numFmtId="0" fontId="10" fillId="4" borderId="12" xfId="7" applyFont="1" applyFill="1" applyBorder="1" applyAlignment="1">
      <alignment horizontal="center" vertical="center"/>
    </xf>
    <xf numFmtId="0" fontId="10" fillId="4" borderId="27" xfId="7" applyFont="1" applyFill="1" applyBorder="1" applyAlignment="1">
      <alignment horizontal="center" vertical="center"/>
    </xf>
    <xf numFmtId="9" fontId="10" fillId="4" borderId="21" xfId="8" applyFont="1" applyFill="1" applyBorder="1" applyAlignment="1" applyProtection="1">
      <alignment horizontal="center" vertical="center" wrapText="1"/>
    </xf>
    <xf numFmtId="9" fontId="10" fillId="4" borderId="13" xfId="8" applyFont="1" applyFill="1" applyBorder="1" applyAlignment="1" applyProtection="1">
      <alignment horizontal="center" vertical="center" wrapText="1"/>
    </xf>
    <xf numFmtId="9" fontId="10" fillId="4" borderId="28" xfId="8" applyFont="1" applyFill="1" applyBorder="1" applyAlignment="1" applyProtection="1">
      <alignment horizontal="center" vertical="center" wrapText="1"/>
    </xf>
    <xf numFmtId="168" fontId="10" fillId="4" borderId="21" xfId="9" applyFont="1" applyFill="1" applyBorder="1" applyAlignment="1" applyProtection="1">
      <alignment horizontal="center" vertical="center"/>
    </xf>
    <xf numFmtId="168" fontId="10" fillId="4" borderId="13" xfId="9" applyFont="1" applyFill="1" applyBorder="1" applyAlignment="1" applyProtection="1">
      <alignment horizontal="center" vertical="center"/>
    </xf>
    <xf numFmtId="168" fontId="10" fillId="4" borderId="22" xfId="9" applyFont="1" applyFill="1" applyBorder="1" applyAlignment="1" applyProtection="1">
      <alignment horizontal="center" vertical="center"/>
    </xf>
    <xf numFmtId="168" fontId="10" fillId="4" borderId="23" xfId="9" applyFont="1" applyFill="1" applyBorder="1" applyAlignment="1" applyProtection="1">
      <alignment horizontal="center" vertical="center"/>
    </xf>
    <xf numFmtId="168" fontId="10" fillId="4" borderId="25" xfId="9" applyFont="1" applyFill="1" applyBorder="1" applyAlignment="1" applyProtection="1">
      <alignment horizontal="center" vertical="center"/>
    </xf>
    <xf numFmtId="168" fontId="10" fillId="4" borderId="26" xfId="9" applyFont="1" applyFill="1" applyBorder="1" applyAlignment="1" applyProtection="1">
      <alignment horizontal="center" vertical="center"/>
    </xf>
    <xf numFmtId="0" fontId="11" fillId="6" borderId="0" xfId="0" applyFont="1" applyFill="1"/>
    <xf numFmtId="0" fontId="10" fillId="6" borderId="9" xfId="0" applyFont="1" applyFill="1" applyBorder="1" applyAlignment="1">
      <alignment horizontal="center" vertical="center" wrapText="1"/>
    </xf>
    <xf numFmtId="0" fontId="15" fillId="6" borderId="0" xfId="0" applyFont="1" applyFill="1"/>
    <xf numFmtId="0" fontId="26" fillId="6" borderId="0" xfId="10" applyFont="1" applyFill="1" applyAlignment="1">
      <alignment horizontal="center" vertical="center" wrapText="1"/>
    </xf>
    <xf numFmtId="0" fontId="12" fillId="6" borderId="9" xfId="0" applyFont="1" applyFill="1" applyBorder="1" applyAlignment="1">
      <alignment horizontal="left" vertical="center" wrapText="1"/>
    </xf>
    <xf numFmtId="0" fontId="12" fillId="6" borderId="9" xfId="0" applyFont="1" applyFill="1" applyBorder="1" applyAlignment="1">
      <alignment horizontal="center" vertical="center" wrapText="1"/>
    </xf>
    <xf numFmtId="165" fontId="12" fillId="6" borderId="9" xfId="0" applyNumberFormat="1" applyFont="1" applyFill="1" applyBorder="1" applyAlignment="1">
      <alignment horizontal="center" vertical="center"/>
    </xf>
    <xf numFmtId="4" fontId="12" fillId="6" borderId="9" xfId="0" applyNumberFormat="1" applyFont="1" applyFill="1" applyBorder="1" applyAlignment="1">
      <alignment horizontal="center" vertical="center"/>
    </xf>
    <xf numFmtId="164" fontId="12" fillId="6" borderId="9" xfId="0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26" fillId="4" borderId="0" xfId="10" applyFont="1" applyFill="1" applyAlignment="1">
      <alignment horizontal="center" vertical="center" wrapText="1"/>
    </xf>
    <xf numFmtId="0" fontId="21" fillId="6" borderId="0" xfId="0" applyFont="1" applyFill="1"/>
    <xf numFmtId="0" fontId="10" fillId="6" borderId="9" xfId="0" applyFont="1" applyFill="1" applyBorder="1" applyAlignment="1">
      <alignment horizontal="left" vertical="center" wrapText="1"/>
    </xf>
    <xf numFmtId="0" fontId="10" fillId="6" borderId="9" xfId="0" applyFont="1" applyFill="1" applyBorder="1" applyAlignment="1">
      <alignment horizontal="center" vertical="center"/>
    </xf>
    <xf numFmtId="4" fontId="10" fillId="6" borderId="9" xfId="0" applyNumberFormat="1" applyFont="1" applyFill="1" applyBorder="1" applyAlignment="1">
      <alignment horizontal="center" vertical="center"/>
    </xf>
    <xf numFmtId="0" fontId="30" fillId="6" borderId="9" xfId="0" applyFont="1" applyFill="1" applyBorder="1" applyAlignment="1">
      <alignment horizontal="center" vertical="center"/>
    </xf>
    <xf numFmtId="165" fontId="30" fillId="6" borderId="9" xfId="0" applyNumberFormat="1" applyFont="1" applyFill="1" applyBorder="1" applyAlignment="1">
      <alignment horizontal="center" vertical="center"/>
    </xf>
    <xf numFmtId="2" fontId="30" fillId="6" borderId="9" xfId="0" applyNumberFormat="1" applyFont="1" applyFill="1" applyBorder="1" applyAlignment="1">
      <alignment horizontal="center" vertical="center"/>
    </xf>
    <xf numFmtId="2" fontId="30" fillId="6" borderId="9" xfId="7" applyNumberFormat="1" applyFont="1" applyFill="1" applyBorder="1" applyAlignment="1">
      <alignment horizontal="center" vertical="center"/>
    </xf>
    <xf numFmtId="0" fontId="29" fillId="6" borderId="9" xfId="0" applyFont="1" applyFill="1" applyBorder="1" applyAlignment="1">
      <alignment horizontal="center" vertical="center"/>
    </xf>
    <xf numFmtId="0" fontId="29" fillId="6" borderId="9" xfId="0" applyFont="1" applyFill="1" applyBorder="1" applyAlignment="1">
      <alignment horizontal="left" vertical="center" wrapText="1"/>
    </xf>
    <xf numFmtId="165" fontId="29" fillId="6" borderId="9" xfId="0" applyNumberFormat="1" applyFont="1" applyFill="1" applyBorder="1" applyAlignment="1">
      <alignment horizontal="center" vertical="center"/>
    </xf>
    <xf numFmtId="2" fontId="29" fillId="6" borderId="9" xfId="0" applyNumberFormat="1" applyFont="1" applyFill="1" applyBorder="1" applyAlignment="1">
      <alignment horizontal="center" vertical="center"/>
    </xf>
    <xf numFmtId="0" fontId="29" fillId="6" borderId="9" xfId="7" applyFont="1" applyFill="1" applyBorder="1" applyAlignment="1">
      <alignment horizontal="center" vertical="center"/>
    </xf>
    <xf numFmtId="2" fontId="11" fillId="6" borderId="9" xfId="0" applyNumberFormat="1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5" fillId="4" borderId="0" xfId="10" applyFont="1" applyFill="1" applyAlignment="1">
      <alignment horizontal="center" vertical="center" wrapText="1"/>
    </xf>
    <xf numFmtId="0" fontId="21" fillId="4" borderId="0" xfId="0" applyFont="1" applyFill="1"/>
    <xf numFmtId="0" fontId="20" fillId="4" borderId="0" xfId="0" applyFont="1" applyFill="1"/>
    <xf numFmtId="0" fontId="19" fillId="4" borderId="0" xfId="0" applyFont="1" applyFill="1"/>
    <xf numFmtId="0" fontId="10" fillId="4" borderId="9" xfId="0" applyFont="1" applyFill="1" applyBorder="1" applyAlignment="1">
      <alignment horizontal="center" vertical="center" wrapText="1"/>
    </xf>
    <xf numFmtId="4" fontId="9" fillId="6" borderId="9" xfId="0" applyNumberFormat="1" applyFont="1" applyFill="1" applyBorder="1" applyAlignment="1">
      <alignment horizontal="center" vertical="center" wrapText="1"/>
    </xf>
    <xf numFmtId="43" fontId="9" fillId="6" borderId="9" xfId="1" applyFont="1" applyFill="1" applyBorder="1" applyAlignment="1">
      <alignment horizontal="center" vertical="center" wrapText="1"/>
    </xf>
    <xf numFmtId="164" fontId="9" fillId="6" borderId="9" xfId="0" applyNumberFormat="1" applyFont="1" applyFill="1" applyBorder="1" applyAlignment="1">
      <alignment horizontal="center" vertical="center" wrapText="1"/>
    </xf>
    <xf numFmtId="164" fontId="9" fillId="6" borderId="10" xfId="0" applyNumberFormat="1" applyFont="1" applyFill="1" applyBorder="1" applyAlignment="1">
      <alignment horizontal="center" vertical="center" wrapText="1"/>
    </xf>
    <xf numFmtId="164" fontId="12" fillId="4" borderId="9" xfId="0" applyNumberFormat="1" applyFont="1" applyFill="1" applyBorder="1" applyAlignment="1">
      <alignment vertical="center" wrapText="1"/>
    </xf>
    <xf numFmtId="164" fontId="12" fillId="6" borderId="9" xfId="0" applyNumberFormat="1" applyFont="1" applyFill="1" applyBorder="1" applyAlignment="1">
      <alignment vertical="center" wrapText="1"/>
    </xf>
    <xf numFmtId="2" fontId="30" fillId="6" borderId="9" xfId="0" applyNumberFormat="1" applyFont="1" applyFill="1" applyBorder="1" applyAlignment="1">
      <alignment horizontal="right" vertical="center"/>
    </xf>
    <xf numFmtId="4" fontId="10" fillId="4" borderId="9" xfId="0" applyNumberFormat="1" applyFont="1" applyFill="1" applyBorder="1" applyAlignment="1">
      <alignment horizontal="center" vertical="center" wrapText="1"/>
    </xf>
    <xf numFmtId="43" fontId="10" fillId="4" borderId="9" xfId="1" applyFont="1" applyFill="1" applyBorder="1" applyAlignment="1">
      <alignment horizontal="center" vertical="center" wrapText="1"/>
    </xf>
    <xf numFmtId="4" fontId="10" fillId="4" borderId="10" xfId="0" applyNumberFormat="1" applyFont="1" applyFill="1" applyBorder="1" applyAlignment="1">
      <alignment horizontal="center" vertical="center" wrapText="1"/>
    </xf>
  </cellXfs>
  <cellStyles count="16">
    <cellStyle name="Comma" xfId="1" builtinId="3"/>
    <cellStyle name="Comma 17" xfId="9" xr:uid="{00000000-0005-0000-0000-000001000000}"/>
    <cellStyle name="Comma 2" xfId="11" xr:uid="{00000000-0005-0000-0000-000002000000}"/>
    <cellStyle name="Currency" xfId="2" builtinId="4"/>
    <cellStyle name="Normal" xfId="0" builtinId="0"/>
    <cellStyle name="Normal 10" xfId="10" xr:uid="{00000000-0005-0000-0000-000005000000}"/>
    <cellStyle name="Normal 11 2" xfId="12" xr:uid="{00000000-0005-0000-0000-000006000000}"/>
    <cellStyle name="Normal 2" xfId="13" xr:uid="{00000000-0005-0000-0000-000007000000}"/>
    <cellStyle name="Normal 2 2 2" xfId="14" xr:uid="{5F27F94D-FEE7-46FC-9896-58C919545F9A}"/>
    <cellStyle name="Normal 2 2 4" xfId="15" xr:uid="{0E71DC72-B6E2-41F3-A29D-E618E116DB33}"/>
    <cellStyle name="Normal 52" xfId="3" xr:uid="{00000000-0005-0000-0000-000008000000}"/>
    <cellStyle name="Normal 9" xfId="5" xr:uid="{00000000-0005-0000-0000-000009000000}"/>
    <cellStyle name="Normal_FU I" xfId="4" xr:uid="{00000000-0005-0000-0000-00000A000000}"/>
    <cellStyle name="Normal_gare wyalsadfenigagarini 2_SMSH2008-IIkv ." xfId="7" xr:uid="{00000000-0005-0000-0000-00000B000000}"/>
    <cellStyle name="Percent 3" xfId="8" xr:uid="{00000000-0005-0000-0000-00000C000000}"/>
    <cellStyle name="Обычный 4" xfId="6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kaki Romelashvili" id="{1BF9F34C-C394-4448-A122-E22042BBEE56}" userId="S::aromelashvili@m2.ge::944065e4-6523-459f-afaf-57eef841a43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112"/>
  <sheetViews>
    <sheetView tabSelected="1" zoomScaleNormal="100" workbookViewId="0">
      <selection activeCell="I83" sqref="I83"/>
    </sheetView>
  </sheetViews>
  <sheetFormatPr defaultColWidth="8.85546875" defaultRowHeight="15" x14ac:dyDescent="0.25"/>
  <cols>
    <col min="1" max="1" width="0.28515625" style="69" customWidth="1"/>
    <col min="2" max="2" width="8.28515625" style="70" customWidth="1"/>
    <col min="3" max="3" width="43" style="71" customWidth="1"/>
    <col min="4" max="4" width="8.140625" style="72" customWidth="1"/>
    <col min="5" max="5" width="7.140625" style="73" customWidth="1"/>
    <col min="6" max="6" width="8.5703125" style="74" customWidth="1"/>
    <col min="7" max="7" width="10.5703125" style="69" bestFit="1" customWidth="1"/>
    <col min="8" max="8" width="13.5703125" style="69" bestFit="1" customWidth="1"/>
    <col min="9" max="9" width="15.85546875" style="69" customWidth="1"/>
    <col min="10" max="10" width="13.85546875" style="69" bestFit="1" customWidth="1"/>
    <col min="11" max="11" width="9.42578125" style="69" bestFit="1" customWidth="1"/>
    <col min="12" max="12" width="12.28515625" style="69" bestFit="1" customWidth="1"/>
    <col min="13" max="13" width="15.140625" style="69" bestFit="1" customWidth="1"/>
    <col min="14" max="16384" width="8.85546875" style="69"/>
  </cols>
  <sheetData>
    <row r="1" spans="1:13" s="5" customFormat="1" ht="11.25" x14ac:dyDescent="0.25">
      <c r="B1" s="1"/>
      <c r="C1" s="2"/>
      <c r="D1" s="1"/>
      <c r="E1" s="3"/>
      <c r="F1" s="4"/>
      <c r="G1" s="4"/>
      <c r="H1" s="4"/>
      <c r="I1" s="4"/>
      <c r="J1" s="4"/>
      <c r="K1" s="4"/>
      <c r="L1" s="4"/>
      <c r="M1" s="4"/>
    </row>
    <row r="2" spans="1:13" s="5" customFormat="1" ht="25.35" customHeight="1" x14ac:dyDescent="0.25">
      <c r="B2" s="90" t="s">
        <v>64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3" s="5" customFormat="1" ht="17.850000000000001" customHeight="1" x14ac:dyDescent="0.25">
      <c r="B3" s="93" t="s">
        <v>65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3" s="5" customFormat="1" ht="14.85" customHeight="1" x14ac:dyDescent="0.25"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s="5" customFormat="1" ht="14.85" customHeight="1" x14ac:dyDescent="0.25">
      <c r="B5" s="3"/>
      <c r="C5" s="7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5" customFormat="1" ht="14.85" customHeight="1" x14ac:dyDescent="0.25">
      <c r="B6" s="3"/>
      <c r="C6" s="7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s="5" customFormat="1" ht="14.85" customHeight="1" x14ac:dyDescent="0.25">
      <c r="B7" s="3"/>
      <c r="C7" s="7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5" customFormat="1" ht="14.85" customHeight="1" x14ac:dyDescent="0.25">
      <c r="B8" s="3"/>
      <c r="C8" s="7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s="5" customFormat="1" ht="16.5" customHeight="1" thickBot="1" x14ac:dyDescent="0.3">
      <c r="B9" s="8"/>
      <c r="C9" s="9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 s="5" customFormat="1" ht="16.5" customHeight="1" thickBot="1" x14ac:dyDescent="0.3">
      <c r="B10" s="91" t="s">
        <v>0</v>
      </c>
      <c r="C10" s="10" t="s">
        <v>62</v>
      </c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s="5" customFormat="1" ht="16.5" customHeight="1" thickBot="1" x14ac:dyDescent="0.3">
      <c r="B11" s="92"/>
      <c r="C11" s="11" t="s">
        <v>63</v>
      </c>
      <c r="D11" s="8"/>
      <c r="E11" s="8"/>
      <c r="F11" s="8"/>
      <c r="G11" s="8"/>
      <c r="H11" s="12"/>
      <c r="I11" s="13" t="s">
        <v>1</v>
      </c>
      <c r="J11" s="13"/>
      <c r="K11" s="14"/>
      <c r="L11" s="15"/>
      <c r="M11" s="16"/>
    </row>
    <row r="12" spans="1:13" s="5" customFormat="1" ht="16.5" customHeight="1" thickBot="1" x14ac:dyDescent="0.3">
      <c r="B12" s="17" t="s">
        <v>2</v>
      </c>
      <c r="C12" s="18"/>
      <c r="D12" s="8"/>
      <c r="E12" s="8"/>
      <c r="F12" s="8"/>
      <c r="G12" s="8"/>
      <c r="H12" s="12"/>
      <c r="I12" s="13" t="s">
        <v>1</v>
      </c>
      <c r="J12" s="13"/>
      <c r="K12" s="13"/>
      <c r="L12" s="19"/>
      <c r="M12" s="20">
        <f>M11/2.85</f>
        <v>0</v>
      </c>
    </row>
    <row r="13" spans="1:13" s="5" customFormat="1" ht="16.5" customHeight="1" thickBot="1" x14ac:dyDescent="0.3">
      <c r="B13" s="17" t="s">
        <v>3</v>
      </c>
      <c r="C13" s="1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s="5" customFormat="1" ht="16.5" customHeight="1" thickBot="1" x14ac:dyDescent="0.3">
      <c r="B14" s="6"/>
      <c r="C14" s="21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s="55" customFormat="1" ht="16.5" customHeight="1" x14ac:dyDescent="0.25">
      <c r="A15" s="53"/>
      <c r="B15" s="105" t="s">
        <v>4</v>
      </c>
      <c r="C15" s="54"/>
      <c r="D15" s="108" t="s">
        <v>17</v>
      </c>
      <c r="E15" s="108" t="s">
        <v>18</v>
      </c>
      <c r="F15" s="111" t="s">
        <v>6</v>
      </c>
      <c r="G15" s="113" t="s">
        <v>16</v>
      </c>
      <c r="H15" s="114"/>
      <c r="I15" s="113" t="s">
        <v>5</v>
      </c>
      <c r="J15" s="114"/>
      <c r="K15" s="95" t="s">
        <v>19</v>
      </c>
      <c r="L15" s="96"/>
      <c r="M15" s="99" t="s">
        <v>6</v>
      </c>
    </row>
    <row r="16" spans="1:13" s="55" customFormat="1" ht="15.75" x14ac:dyDescent="0.25">
      <c r="A16" s="53"/>
      <c r="B16" s="106"/>
      <c r="C16" s="56" t="s">
        <v>20</v>
      </c>
      <c r="D16" s="109"/>
      <c r="E16" s="109"/>
      <c r="F16" s="112"/>
      <c r="G16" s="115"/>
      <c r="H16" s="116"/>
      <c r="I16" s="115"/>
      <c r="J16" s="116"/>
      <c r="K16" s="97"/>
      <c r="L16" s="98"/>
      <c r="M16" s="100"/>
    </row>
    <row r="17" spans="1:40" s="55" customFormat="1" ht="15.75" x14ac:dyDescent="0.25">
      <c r="A17" s="53"/>
      <c r="B17" s="106"/>
      <c r="C17" s="58"/>
      <c r="D17" s="109"/>
      <c r="E17" s="109"/>
      <c r="F17" s="112"/>
      <c r="G17" s="57" t="s">
        <v>21</v>
      </c>
      <c r="H17" s="102" t="s">
        <v>7</v>
      </c>
      <c r="I17" s="57" t="s">
        <v>21</v>
      </c>
      <c r="J17" s="102" t="s">
        <v>7</v>
      </c>
      <c r="K17" s="57" t="s">
        <v>21</v>
      </c>
      <c r="L17" s="102" t="s">
        <v>7</v>
      </c>
      <c r="M17" s="100"/>
    </row>
    <row r="18" spans="1:40" s="55" customFormat="1" ht="15.75" x14ac:dyDescent="0.25">
      <c r="A18" s="53"/>
      <c r="B18" s="107"/>
      <c r="C18" s="59"/>
      <c r="D18" s="110"/>
      <c r="E18" s="110"/>
      <c r="F18" s="103"/>
      <c r="G18" s="60" t="s">
        <v>22</v>
      </c>
      <c r="H18" s="103"/>
      <c r="I18" s="60" t="s">
        <v>22</v>
      </c>
      <c r="J18" s="103"/>
      <c r="K18" s="60" t="s">
        <v>22</v>
      </c>
      <c r="L18" s="103"/>
      <c r="M18" s="101"/>
    </row>
    <row r="19" spans="1:40" s="65" customFormat="1" ht="12.75" x14ac:dyDescent="0.2">
      <c r="A19" s="61"/>
      <c r="B19" s="62">
        <v>1</v>
      </c>
      <c r="C19" s="63">
        <v>2</v>
      </c>
      <c r="D19" s="63">
        <v>3</v>
      </c>
      <c r="E19" s="63">
        <v>4</v>
      </c>
      <c r="F19" s="63">
        <v>5</v>
      </c>
      <c r="G19" s="63">
        <v>6</v>
      </c>
      <c r="H19" s="63">
        <v>7</v>
      </c>
      <c r="I19" s="63">
        <v>8</v>
      </c>
      <c r="J19" s="63">
        <v>9</v>
      </c>
      <c r="K19" s="63">
        <v>10</v>
      </c>
      <c r="L19" s="63">
        <v>11</v>
      </c>
      <c r="M19" s="64">
        <v>12</v>
      </c>
    </row>
    <row r="20" spans="1:40" s="119" customFormat="1" ht="12.75" x14ac:dyDescent="0.2">
      <c r="A20" s="117"/>
      <c r="B20" s="142"/>
      <c r="C20" s="148" t="s">
        <v>23</v>
      </c>
      <c r="D20" s="148"/>
      <c r="E20" s="148"/>
      <c r="F20" s="156"/>
      <c r="G20" s="157"/>
      <c r="H20" s="156"/>
      <c r="I20" s="157"/>
      <c r="J20" s="156"/>
      <c r="K20" s="157"/>
      <c r="L20" s="156"/>
      <c r="M20" s="158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</row>
    <row r="21" spans="1:40" s="78" customFormat="1" ht="12.75" x14ac:dyDescent="0.25">
      <c r="B21" s="88">
        <v>2</v>
      </c>
      <c r="C21" s="129" t="s">
        <v>66</v>
      </c>
      <c r="D21" s="130"/>
      <c r="E21" s="130"/>
      <c r="F21" s="131"/>
      <c r="G21" s="131"/>
      <c r="H21" s="131"/>
      <c r="I21" s="131"/>
      <c r="J21" s="131"/>
      <c r="K21" s="131"/>
      <c r="L21" s="131"/>
      <c r="M21" s="131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</row>
    <row r="22" spans="1:40" s="79" customFormat="1" ht="12.75" x14ac:dyDescent="0.25">
      <c r="B22" s="143"/>
      <c r="C22" s="26" t="s">
        <v>67</v>
      </c>
      <c r="D22" s="27" t="s">
        <v>49</v>
      </c>
      <c r="E22" s="28"/>
      <c r="F22" s="29">
        <v>38</v>
      </c>
      <c r="G22" s="30"/>
      <c r="H22" s="30">
        <f t="shared" ref="H22:H27" si="0">G22*F22</f>
        <v>0</v>
      </c>
      <c r="I22" s="30"/>
      <c r="J22" s="30"/>
      <c r="K22" s="30"/>
      <c r="L22" s="30"/>
      <c r="M22" s="30">
        <f>L22+J22+H22</f>
        <v>0</v>
      </c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</row>
    <row r="23" spans="1:40" s="79" customFormat="1" ht="12.75" x14ac:dyDescent="0.25">
      <c r="B23" s="143"/>
      <c r="C23" s="26" t="s">
        <v>68</v>
      </c>
      <c r="D23" s="27" t="s">
        <v>49</v>
      </c>
      <c r="E23" s="28"/>
      <c r="F23" s="29">
        <v>6</v>
      </c>
      <c r="G23" s="30"/>
      <c r="H23" s="30">
        <f t="shared" si="0"/>
        <v>0</v>
      </c>
      <c r="I23" s="30"/>
      <c r="J23" s="30"/>
      <c r="K23" s="30"/>
      <c r="L23" s="30"/>
      <c r="M23" s="30">
        <f t="shared" ref="M23:M27" si="1">L23+J23+H23</f>
        <v>0</v>
      </c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</row>
    <row r="24" spans="1:40" s="79" customFormat="1" x14ac:dyDescent="0.25">
      <c r="B24" s="143"/>
      <c r="C24" s="26" t="s">
        <v>69</v>
      </c>
      <c r="D24" s="27" t="s">
        <v>33</v>
      </c>
      <c r="E24" s="28"/>
      <c r="F24" s="29">
        <v>115</v>
      </c>
      <c r="G24" s="30"/>
      <c r="H24" s="30">
        <f t="shared" si="0"/>
        <v>0</v>
      </c>
      <c r="I24" s="30"/>
      <c r="J24" s="30"/>
      <c r="K24" s="30"/>
      <c r="L24" s="30"/>
      <c r="M24" s="30">
        <f t="shared" si="1"/>
        <v>0</v>
      </c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27"/>
      <c r="AN24" s="127"/>
    </row>
    <row r="25" spans="1:40" s="79" customFormat="1" ht="12.75" x14ac:dyDescent="0.25">
      <c r="B25" s="143"/>
      <c r="C25" s="26" t="s">
        <v>70</v>
      </c>
      <c r="D25" s="27" t="s">
        <v>71</v>
      </c>
      <c r="E25" s="28"/>
      <c r="F25" s="29">
        <v>128</v>
      </c>
      <c r="G25" s="30"/>
      <c r="H25" s="30">
        <f t="shared" si="0"/>
        <v>0</v>
      </c>
      <c r="I25" s="30"/>
      <c r="J25" s="30"/>
      <c r="K25" s="30"/>
      <c r="L25" s="30"/>
      <c r="M25" s="30">
        <f t="shared" si="1"/>
        <v>0</v>
      </c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</row>
    <row r="26" spans="1:40" s="79" customFormat="1" ht="12.75" x14ac:dyDescent="0.25">
      <c r="B26" s="143"/>
      <c r="C26" s="26" t="s">
        <v>72</v>
      </c>
      <c r="D26" s="27" t="s">
        <v>10</v>
      </c>
      <c r="E26" s="28"/>
      <c r="F26" s="29">
        <v>7</v>
      </c>
      <c r="G26" s="30"/>
      <c r="H26" s="30">
        <f t="shared" si="0"/>
        <v>0</v>
      </c>
      <c r="I26" s="30"/>
      <c r="J26" s="30"/>
      <c r="K26" s="30"/>
      <c r="L26" s="30"/>
      <c r="M26" s="30">
        <f t="shared" si="1"/>
        <v>0</v>
      </c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</row>
    <row r="27" spans="1:40" s="79" customFormat="1" ht="12.75" x14ac:dyDescent="0.25">
      <c r="B27" s="143"/>
      <c r="C27" s="26" t="s">
        <v>73</v>
      </c>
      <c r="D27" s="27" t="s">
        <v>74</v>
      </c>
      <c r="E27" s="28"/>
      <c r="F27" s="29">
        <v>3</v>
      </c>
      <c r="G27" s="30"/>
      <c r="H27" s="30">
        <f t="shared" si="0"/>
        <v>0</v>
      </c>
      <c r="I27" s="30"/>
      <c r="J27" s="30"/>
      <c r="K27" s="30"/>
      <c r="L27" s="30"/>
      <c r="M27" s="30">
        <f t="shared" si="1"/>
        <v>0</v>
      </c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</row>
    <row r="28" spans="1:40" s="120" customFormat="1" ht="24" x14ac:dyDescent="0.25">
      <c r="B28" s="143"/>
      <c r="C28" s="126" t="s">
        <v>75</v>
      </c>
      <c r="D28" s="122"/>
      <c r="E28" s="123"/>
      <c r="F28" s="124"/>
      <c r="G28" s="125"/>
      <c r="H28" s="125"/>
      <c r="I28" s="125"/>
      <c r="J28" s="125"/>
      <c r="K28" s="125"/>
      <c r="L28" s="125"/>
      <c r="M28" s="125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</row>
    <row r="29" spans="1:40" s="68" customFormat="1" x14ac:dyDescent="0.3">
      <c r="B29" s="143"/>
      <c r="C29" s="87" t="s">
        <v>95</v>
      </c>
      <c r="D29" s="82" t="s">
        <v>74</v>
      </c>
      <c r="E29" s="83"/>
      <c r="F29" s="83">
        <v>18</v>
      </c>
      <c r="G29" s="89"/>
      <c r="H29" s="89"/>
      <c r="I29" s="84"/>
      <c r="J29" s="84"/>
      <c r="K29" s="85"/>
      <c r="L29" s="85"/>
      <c r="M29" s="153">
        <f>L29+J29+H29</f>
        <v>0</v>
      </c>
      <c r="N29" s="77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</row>
    <row r="30" spans="1:40" s="67" customFormat="1" x14ac:dyDescent="0.3">
      <c r="B30" s="143"/>
      <c r="C30" s="26" t="s">
        <v>58</v>
      </c>
      <c r="D30" s="27" t="s">
        <v>8</v>
      </c>
      <c r="E30" s="28"/>
      <c r="F30" s="29">
        <v>90</v>
      </c>
      <c r="G30" s="30"/>
      <c r="H30" s="30"/>
      <c r="I30" s="30"/>
      <c r="J30" s="30"/>
      <c r="K30" s="30"/>
      <c r="L30" s="30"/>
      <c r="M30" s="153">
        <f t="shared" ref="M30" si="2">L30+J30+H30</f>
        <v>0</v>
      </c>
      <c r="N30" s="77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</row>
    <row r="31" spans="1:40" s="66" customFormat="1" ht="12.75" x14ac:dyDescent="0.25">
      <c r="B31" s="143"/>
      <c r="C31" s="26" t="s">
        <v>59</v>
      </c>
      <c r="D31" s="27" t="s">
        <v>8</v>
      </c>
      <c r="E31" s="28"/>
      <c r="F31" s="29">
        <v>45</v>
      </c>
      <c r="G31" s="30"/>
      <c r="H31" s="30"/>
      <c r="I31" s="30"/>
      <c r="J31" s="30"/>
      <c r="K31" s="30"/>
      <c r="L31" s="30"/>
      <c r="M31" s="153">
        <f>L31+J31+H31</f>
        <v>0</v>
      </c>
      <c r="N31" s="7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</row>
    <row r="32" spans="1:40" s="66" customFormat="1" ht="12.75" x14ac:dyDescent="0.25">
      <c r="B32" s="143"/>
      <c r="C32" s="26" t="s">
        <v>60</v>
      </c>
      <c r="D32" s="27" t="s">
        <v>8</v>
      </c>
      <c r="E32" s="28"/>
      <c r="F32" s="29">
        <v>60</v>
      </c>
      <c r="G32" s="30"/>
      <c r="H32" s="30"/>
      <c r="I32" s="30"/>
      <c r="J32" s="30"/>
      <c r="K32" s="30"/>
      <c r="L32" s="30"/>
      <c r="M32" s="153">
        <f t="shared" ref="M32:M33" si="3">L32+J32+H32</f>
        <v>0</v>
      </c>
      <c r="N32" s="7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</row>
    <row r="33" spans="1:14" s="66" customFormat="1" ht="12.75" x14ac:dyDescent="0.25">
      <c r="B33" s="143"/>
      <c r="C33" s="26" t="s">
        <v>61</v>
      </c>
      <c r="D33" s="27" t="s">
        <v>10</v>
      </c>
      <c r="E33" s="28"/>
      <c r="F33" s="29">
        <v>25</v>
      </c>
      <c r="G33" s="30"/>
      <c r="H33" s="30"/>
      <c r="I33" s="30"/>
      <c r="J33" s="30"/>
      <c r="K33" s="30"/>
      <c r="L33" s="30"/>
      <c r="M33" s="153">
        <f t="shared" si="3"/>
        <v>0</v>
      </c>
      <c r="N33" s="77"/>
    </row>
    <row r="34" spans="1:14" s="66" customFormat="1" ht="12.75" x14ac:dyDescent="0.25">
      <c r="B34" s="143"/>
      <c r="C34" s="121" t="s">
        <v>94</v>
      </c>
      <c r="D34" s="122" t="s">
        <v>8</v>
      </c>
      <c r="E34" s="123"/>
      <c r="F34" s="124">
        <v>25</v>
      </c>
      <c r="G34" s="125"/>
      <c r="H34" s="125"/>
      <c r="I34" s="125"/>
      <c r="J34" s="125"/>
      <c r="K34" s="125"/>
      <c r="L34" s="125"/>
      <c r="M34" s="154"/>
      <c r="N34" s="77"/>
    </row>
    <row r="35" spans="1:14" s="66" customFormat="1" ht="12.75" x14ac:dyDescent="0.25">
      <c r="B35" s="143"/>
      <c r="C35" s="26" t="s">
        <v>95</v>
      </c>
      <c r="D35" s="27" t="s">
        <v>8</v>
      </c>
      <c r="E35" s="28"/>
      <c r="F35" s="29">
        <v>25</v>
      </c>
      <c r="G35" s="30"/>
      <c r="H35" s="30"/>
      <c r="I35" s="30"/>
      <c r="J35" s="30"/>
      <c r="K35" s="30"/>
      <c r="L35" s="30"/>
      <c r="M35" s="153">
        <f>L35+J35+H35</f>
        <v>0</v>
      </c>
      <c r="N35" s="77"/>
    </row>
    <row r="36" spans="1:14" s="66" customFormat="1" ht="12.75" x14ac:dyDescent="0.25">
      <c r="B36" s="143"/>
      <c r="C36" s="26" t="s">
        <v>96</v>
      </c>
      <c r="D36" s="27" t="s">
        <v>10</v>
      </c>
      <c r="E36" s="28"/>
      <c r="F36" s="29">
        <v>6</v>
      </c>
      <c r="G36" s="30"/>
      <c r="H36" s="30"/>
      <c r="I36" s="30"/>
      <c r="J36" s="30"/>
      <c r="K36" s="30"/>
      <c r="L36" s="30"/>
      <c r="M36" s="153">
        <f t="shared" ref="M36:M39" si="4">L36+J36+H36</f>
        <v>0</v>
      </c>
      <c r="N36" s="77"/>
    </row>
    <row r="37" spans="1:14" s="66" customFormat="1" ht="12.75" x14ac:dyDescent="0.25">
      <c r="B37" s="143"/>
      <c r="C37" s="26" t="s">
        <v>98</v>
      </c>
      <c r="D37" s="27" t="s">
        <v>10</v>
      </c>
      <c r="E37" s="28"/>
      <c r="F37" s="29">
        <v>10</v>
      </c>
      <c r="G37" s="30"/>
      <c r="H37" s="30"/>
      <c r="I37" s="30"/>
      <c r="J37" s="30"/>
      <c r="K37" s="30"/>
      <c r="L37" s="30"/>
      <c r="M37" s="153">
        <f t="shared" si="4"/>
        <v>0</v>
      </c>
      <c r="N37" s="77"/>
    </row>
    <row r="38" spans="1:14" s="66" customFormat="1" ht="12.75" x14ac:dyDescent="0.25">
      <c r="B38" s="143"/>
      <c r="C38" s="26" t="s">
        <v>97</v>
      </c>
      <c r="D38" s="27" t="s">
        <v>10</v>
      </c>
      <c r="E38" s="28"/>
      <c r="F38" s="29">
        <v>35</v>
      </c>
      <c r="G38" s="30"/>
      <c r="H38" s="30"/>
      <c r="I38" s="30"/>
      <c r="J38" s="30"/>
      <c r="K38" s="30"/>
      <c r="L38" s="30"/>
      <c r="M38" s="153">
        <f t="shared" si="4"/>
        <v>0</v>
      </c>
      <c r="N38" s="77"/>
    </row>
    <row r="39" spans="1:14" s="66" customFormat="1" ht="12.75" x14ac:dyDescent="0.25">
      <c r="B39" s="143"/>
      <c r="C39" s="26" t="s">
        <v>99</v>
      </c>
      <c r="D39" s="27" t="s">
        <v>10</v>
      </c>
      <c r="E39" s="28"/>
      <c r="F39" s="29">
        <v>100</v>
      </c>
      <c r="G39" s="30"/>
      <c r="H39" s="30"/>
      <c r="I39" s="30"/>
      <c r="J39" s="30"/>
      <c r="K39" s="30"/>
      <c r="L39" s="30"/>
      <c r="M39" s="153">
        <f t="shared" si="4"/>
        <v>0</v>
      </c>
      <c r="N39" s="77"/>
    </row>
    <row r="40" spans="1:14" s="68" customFormat="1" ht="28.15" customHeight="1" x14ac:dyDescent="0.3">
      <c r="A40" s="128"/>
      <c r="B40" s="88">
        <v>3</v>
      </c>
      <c r="C40" s="129" t="s">
        <v>34</v>
      </c>
      <c r="D40" s="130" t="s">
        <v>24</v>
      </c>
      <c r="E40" s="130"/>
      <c r="F40" s="131">
        <v>415</v>
      </c>
      <c r="G40" s="131"/>
      <c r="H40" s="131"/>
      <c r="I40" s="131"/>
      <c r="J40" s="131"/>
      <c r="K40" s="131"/>
      <c r="L40" s="131"/>
      <c r="M40" s="131"/>
    </row>
    <row r="41" spans="1:14" s="67" customFormat="1" x14ac:dyDescent="0.3">
      <c r="B41" s="143"/>
      <c r="C41" s="26" t="s">
        <v>27</v>
      </c>
      <c r="D41" s="27" t="s">
        <v>24</v>
      </c>
      <c r="E41" s="28">
        <v>1</v>
      </c>
      <c r="F41" s="29">
        <f>F40</f>
        <v>415</v>
      </c>
      <c r="G41" s="30"/>
      <c r="H41" s="30"/>
      <c r="I41" s="30"/>
      <c r="J41" s="30"/>
      <c r="K41" s="30"/>
      <c r="L41" s="30">
        <f t="shared" ref="L41:L43" si="5">K41*F41</f>
        <v>0</v>
      </c>
      <c r="M41" s="30">
        <f t="shared" ref="M41" si="6">L41+J41+H41</f>
        <v>0</v>
      </c>
    </row>
    <row r="42" spans="1:14" s="67" customFormat="1" x14ac:dyDescent="0.3">
      <c r="B42" s="143"/>
      <c r="C42" s="26" t="s">
        <v>28</v>
      </c>
      <c r="D42" s="27" t="s">
        <v>9</v>
      </c>
      <c r="E42" s="28">
        <v>1.2</v>
      </c>
      <c r="F42" s="29">
        <f>E42*F40</f>
        <v>498</v>
      </c>
      <c r="G42" s="30"/>
      <c r="H42" s="30"/>
      <c r="I42" s="30"/>
      <c r="J42" s="30"/>
      <c r="K42" s="30"/>
      <c r="L42" s="30">
        <f t="shared" si="5"/>
        <v>0</v>
      </c>
      <c r="M42" s="30">
        <f t="shared" ref="M42" si="7">L42+J42+H42</f>
        <v>0</v>
      </c>
    </row>
    <row r="43" spans="1:14" s="67" customFormat="1" x14ac:dyDescent="0.3">
      <c r="B43" s="143"/>
      <c r="C43" s="26" t="s">
        <v>29</v>
      </c>
      <c r="D43" s="27" t="s">
        <v>9</v>
      </c>
      <c r="E43" s="28">
        <v>0.8</v>
      </c>
      <c r="F43" s="29">
        <f>E43*F40</f>
        <v>332</v>
      </c>
      <c r="G43" s="30"/>
      <c r="H43" s="30"/>
      <c r="I43" s="30"/>
      <c r="J43" s="30"/>
      <c r="K43" s="30"/>
      <c r="L43" s="30">
        <f t="shared" si="5"/>
        <v>0</v>
      </c>
      <c r="M43" s="30">
        <f>L43+J43+H43</f>
        <v>0</v>
      </c>
    </row>
    <row r="44" spans="1:14" s="67" customFormat="1" x14ac:dyDescent="0.3">
      <c r="B44" s="88">
        <v>4</v>
      </c>
      <c r="C44" s="129" t="s">
        <v>35</v>
      </c>
      <c r="D44" s="130" t="s">
        <v>24</v>
      </c>
      <c r="E44" s="130"/>
      <c r="F44" s="131">
        <v>128</v>
      </c>
      <c r="G44" s="131"/>
      <c r="H44" s="131"/>
      <c r="I44" s="131"/>
      <c r="J44" s="131"/>
      <c r="K44" s="131"/>
      <c r="L44" s="131"/>
      <c r="M44" s="131"/>
    </row>
    <row r="45" spans="1:14" s="67" customFormat="1" x14ac:dyDescent="0.3">
      <c r="B45" s="143"/>
      <c r="C45" s="26" t="s">
        <v>11</v>
      </c>
      <c r="D45" s="27" t="s">
        <v>24</v>
      </c>
      <c r="E45" s="28">
        <v>1</v>
      </c>
      <c r="F45" s="29">
        <f>E45*F44</f>
        <v>128</v>
      </c>
      <c r="G45" s="30"/>
      <c r="H45" s="30"/>
      <c r="I45" s="30"/>
      <c r="J45" s="30"/>
      <c r="K45" s="30"/>
      <c r="L45" s="30">
        <f t="shared" ref="L45:L49" si="8">K45*F45</f>
        <v>0</v>
      </c>
      <c r="M45" s="30">
        <f>L45+J45+H45</f>
        <v>0</v>
      </c>
    </row>
    <row r="46" spans="1:14" s="67" customFormat="1" x14ac:dyDescent="0.3">
      <c r="B46" s="143"/>
      <c r="C46" s="26" t="s">
        <v>50</v>
      </c>
      <c r="D46" s="27" t="s">
        <v>24</v>
      </c>
      <c r="E46" s="28">
        <v>1</v>
      </c>
      <c r="F46" s="29">
        <f>E46*F44</f>
        <v>128</v>
      </c>
      <c r="G46" s="30"/>
      <c r="H46" s="30"/>
      <c r="I46" s="30"/>
      <c r="J46" s="30"/>
      <c r="K46" s="30"/>
      <c r="L46" s="30">
        <f t="shared" si="8"/>
        <v>0</v>
      </c>
      <c r="M46" s="30">
        <f t="shared" ref="M46:M48" si="9">L46+J46+H46</f>
        <v>0</v>
      </c>
    </row>
    <row r="47" spans="1:14" s="67" customFormat="1" x14ac:dyDescent="0.3">
      <c r="B47" s="143"/>
      <c r="C47" s="26" t="s">
        <v>36</v>
      </c>
      <c r="D47" s="27" t="s">
        <v>10</v>
      </c>
      <c r="E47" s="28">
        <v>1.53</v>
      </c>
      <c r="F47" s="29">
        <f>E47*F44</f>
        <v>195.84</v>
      </c>
      <c r="G47" s="30"/>
      <c r="H47" s="30"/>
      <c r="I47" s="30"/>
      <c r="J47" s="30"/>
      <c r="K47" s="30"/>
      <c r="L47" s="30">
        <f t="shared" si="8"/>
        <v>0</v>
      </c>
      <c r="M47" s="30">
        <f t="shared" si="9"/>
        <v>0</v>
      </c>
    </row>
    <row r="48" spans="1:14" s="67" customFormat="1" x14ac:dyDescent="0.3">
      <c r="B48" s="143"/>
      <c r="C48" s="26" t="s">
        <v>37</v>
      </c>
      <c r="D48" s="27" t="s">
        <v>10</v>
      </c>
      <c r="E48" s="28">
        <v>0.26</v>
      </c>
      <c r="F48" s="29">
        <f>E48*F44</f>
        <v>33.28</v>
      </c>
      <c r="G48" s="30"/>
      <c r="H48" s="30"/>
      <c r="I48" s="30"/>
      <c r="J48" s="30"/>
      <c r="K48" s="30"/>
      <c r="L48" s="30">
        <f t="shared" si="8"/>
        <v>0</v>
      </c>
      <c r="M48" s="30">
        <f t="shared" si="9"/>
        <v>0</v>
      </c>
    </row>
    <row r="49" spans="2:13" s="67" customFormat="1" x14ac:dyDescent="0.3">
      <c r="B49" s="143"/>
      <c r="C49" s="26" t="s">
        <v>38</v>
      </c>
      <c r="D49" s="27" t="s">
        <v>10</v>
      </c>
      <c r="E49" s="28">
        <v>1.53</v>
      </c>
      <c r="F49" s="29">
        <f>E49*F44</f>
        <v>195.84</v>
      </c>
      <c r="G49" s="30"/>
      <c r="H49" s="30"/>
      <c r="I49" s="30"/>
      <c r="J49" s="30"/>
      <c r="K49" s="30"/>
      <c r="L49" s="30">
        <f t="shared" si="8"/>
        <v>0</v>
      </c>
      <c r="M49" s="30">
        <f>L49+J49+H49</f>
        <v>0</v>
      </c>
    </row>
    <row r="50" spans="2:13" s="67" customFormat="1" x14ac:dyDescent="0.3">
      <c r="B50" s="143"/>
      <c r="C50" s="26" t="s">
        <v>39</v>
      </c>
      <c r="D50" s="27" t="s">
        <v>10</v>
      </c>
      <c r="E50" s="28">
        <v>0.31</v>
      </c>
      <c r="F50" s="29">
        <f>E50*F44</f>
        <v>39.68</v>
      </c>
      <c r="G50" s="30"/>
      <c r="H50" s="30"/>
      <c r="I50" s="30"/>
      <c r="J50" s="30"/>
      <c r="K50" s="30"/>
      <c r="L50" s="30">
        <f t="shared" ref="L50:L54" si="10">K50*F50</f>
        <v>0</v>
      </c>
      <c r="M50" s="30">
        <f t="shared" ref="M50:M54" si="11">L50+J50+H50</f>
        <v>0</v>
      </c>
    </row>
    <row r="51" spans="2:13" s="67" customFormat="1" x14ac:dyDescent="0.3">
      <c r="B51" s="143"/>
      <c r="C51" s="26" t="s">
        <v>40</v>
      </c>
      <c r="D51" s="27" t="s">
        <v>10</v>
      </c>
      <c r="E51" s="28">
        <v>0.8</v>
      </c>
      <c r="F51" s="29">
        <f>E51*F44</f>
        <v>102.4</v>
      </c>
      <c r="G51" s="30"/>
      <c r="H51" s="30"/>
      <c r="I51" s="30"/>
      <c r="J51" s="30"/>
      <c r="K51" s="30"/>
      <c r="L51" s="30">
        <f t="shared" si="10"/>
        <v>0</v>
      </c>
      <c r="M51" s="30">
        <f t="shared" si="11"/>
        <v>0</v>
      </c>
    </row>
    <row r="52" spans="2:13" s="67" customFormat="1" x14ac:dyDescent="0.3">
      <c r="B52" s="143"/>
      <c r="C52" s="26" t="s">
        <v>41</v>
      </c>
      <c r="D52" s="27" t="s">
        <v>10</v>
      </c>
      <c r="E52" s="28">
        <v>1.6</v>
      </c>
      <c r="F52" s="29">
        <f>E52*F44</f>
        <v>204.8</v>
      </c>
      <c r="G52" s="30"/>
      <c r="H52" s="30"/>
      <c r="I52" s="30"/>
      <c r="J52" s="30"/>
      <c r="K52" s="30"/>
      <c r="L52" s="30">
        <f t="shared" si="10"/>
        <v>0</v>
      </c>
      <c r="M52" s="30">
        <f t="shared" si="11"/>
        <v>0</v>
      </c>
    </row>
    <row r="53" spans="2:13" s="67" customFormat="1" x14ac:dyDescent="0.3">
      <c r="B53" s="143"/>
      <c r="C53" s="26" t="s">
        <v>25</v>
      </c>
      <c r="D53" s="27" t="s">
        <v>10</v>
      </c>
      <c r="E53" s="28">
        <v>1</v>
      </c>
      <c r="F53" s="29">
        <f>E53*F44</f>
        <v>128</v>
      </c>
      <c r="G53" s="30"/>
      <c r="H53" s="30"/>
      <c r="I53" s="30"/>
      <c r="J53" s="30"/>
      <c r="K53" s="30"/>
      <c r="L53" s="30">
        <f t="shared" si="10"/>
        <v>0</v>
      </c>
      <c r="M53" s="30">
        <f t="shared" si="11"/>
        <v>0</v>
      </c>
    </row>
    <row r="54" spans="2:13" s="67" customFormat="1" x14ac:dyDescent="0.3">
      <c r="B54" s="143"/>
      <c r="C54" s="26" t="s">
        <v>26</v>
      </c>
      <c r="D54" s="27" t="s">
        <v>10</v>
      </c>
      <c r="E54" s="28">
        <v>0.8</v>
      </c>
      <c r="F54" s="29">
        <f>E54*F44</f>
        <v>102.4</v>
      </c>
      <c r="G54" s="30"/>
      <c r="H54" s="30"/>
      <c r="I54" s="30"/>
      <c r="J54" s="30"/>
      <c r="K54" s="30"/>
      <c r="L54" s="30">
        <f t="shared" si="10"/>
        <v>0</v>
      </c>
      <c r="M54" s="30">
        <f t="shared" si="11"/>
        <v>0</v>
      </c>
    </row>
    <row r="55" spans="2:13" s="80" customFormat="1" ht="24" x14ac:dyDescent="0.2">
      <c r="B55" s="24">
        <f>B44+1</f>
        <v>5</v>
      </c>
      <c r="C55" s="129" t="s">
        <v>42</v>
      </c>
      <c r="D55" s="130" t="s">
        <v>24</v>
      </c>
      <c r="E55" s="130"/>
      <c r="F55" s="131">
        <v>30</v>
      </c>
      <c r="G55" s="131"/>
      <c r="H55" s="131"/>
      <c r="I55" s="131"/>
      <c r="J55" s="131"/>
      <c r="K55" s="131"/>
      <c r="L55" s="131"/>
      <c r="M55" s="131"/>
    </row>
    <row r="56" spans="2:13" s="80" customFormat="1" ht="12.75" x14ac:dyDescent="0.2">
      <c r="B56" s="143"/>
      <c r="C56" s="26" t="s">
        <v>11</v>
      </c>
      <c r="D56" s="27" t="s">
        <v>24</v>
      </c>
      <c r="E56" s="32">
        <v>1</v>
      </c>
      <c r="F56" s="29">
        <f>E56*F55</f>
        <v>30</v>
      </c>
      <c r="G56" s="30"/>
      <c r="H56" s="30"/>
      <c r="I56" s="30"/>
      <c r="J56" s="30">
        <f t="shared" ref="J56" si="12">I56*F56</f>
        <v>0</v>
      </c>
      <c r="K56" s="30"/>
      <c r="L56" s="30">
        <f t="shared" ref="L56" si="13">K56*F56</f>
        <v>0</v>
      </c>
      <c r="M56" s="30">
        <f t="shared" ref="M56" si="14">L56+J56+H56</f>
        <v>0</v>
      </c>
    </row>
    <row r="57" spans="2:13" s="80" customFormat="1" ht="12.75" x14ac:dyDescent="0.2">
      <c r="B57" s="143"/>
      <c r="C57" s="26" t="s">
        <v>43</v>
      </c>
      <c r="D57" s="27" t="s">
        <v>9</v>
      </c>
      <c r="E57" s="32">
        <v>7.5</v>
      </c>
      <c r="F57" s="29">
        <f>E57*F55</f>
        <v>225</v>
      </c>
      <c r="G57" s="30"/>
      <c r="H57" s="30"/>
      <c r="I57" s="30"/>
      <c r="J57" s="30">
        <f t="shared" ref="J57" si="15">I57*F57</f>
        <v>0</v>
      </c>
      <c r="K57" s="30"/>
      <c r="L57" s="30">
        <f t="shared" ref="L57" si="16">K57*F57</f>
        <v>0</v>
      </c>
      <c r="M57" s="30">
        <f t="shared" ref="M57" si="17">L57+J57+H57</f>
        <v>0</v>
      </c>
    </row>
    <row r="58" spans="2:13" s="80" customFormat="1" ht="12.75" x14ac:dyDescent="0.2">
      <c r="B58" s="24">
        <f>B55+1</f>
        <v>6</v>
      </c>
      <c r="C58" s="129" t="s">
        <v>47</v>
      </c>
      <c r="D58" s="130" t="s">
        <v>24</v>
      </c>
      <c r="E58" s="130"/>
      <c r="F58" s="131">
        <v>30</v>
      </c>
      <c r="G58" s="131"/>
      <c r="H58" s="131"/>
      <c r="I58" s="131"/>
      <c r="J58" s="131"/>
      <c r="K58" s="131"/>
      <c r="L58" s="131"/>
      <c r="M58" s="131"/>
    </row>
    <row r="59" spans="2:13" s="80" customFormat="1" ht="12.75" x14ac:dyDescent="0.2">
      <c r="B59" s="143"/>
      <c r="C59" s="26" t="s">
        <v>11</v>
      </c>
      <c r="D59" s="27" t="s">
        <v>24</v>
      </c>
      <c r="E59" s="32">
        <v>1</v>
      </c>
      <c r="F59" s="29">
        <f>E59*F58</f>
        <v>30</v>
      </c>
      <c r="G59" s="30"/>
      <c r="H59" s="30"/>
      <c r="I59" s="30"/>
      <c r="J59" s="30"/>
      <c r="K59" s="30"/>
      <c r="L59" s="30">
        <f t="shared" ref="L59:L63" si="18">K59*F59</f>
        <v>0</v>
      </c>
      <c r="M59" s="30">
        <f t="shared" ref="M59:M63" si="19">L59+J59+H59</f>
        <v>0</v>
      </c>
    </row>
    <row r="60" spans="2:13" s="80" customFormat="1" ht="12.75" x14ac:dyDescent="0.2">
      <c r="B60" s="143"/>
      <c r="C60" s="26" t="s">
        <v>44</v>
      </c>
      <c r="D60" s="27" t="s">
        <v>24</v>
      </c>
      <c r="E60" s="32">
        <v>1</v>
      </c>
      <c r="F60" s="29">
        <f>E60*F58</f>
        <v>30</v>
      </c>
      <c r="G60" s="30"/>
      <c r="H60" s="30"/>
      <c r="I60" s="30"/>
      <c r="J60" s="30"/>
      <c r="K60" s="30"/>
      <c r="L60" s="30">
        <f t="shared" si="18"/>
        <v>0</v>
      </c>
      <c r="M60" s="30">
        <f t="shared" si="19"/>
        <v>0</v>
      </c>
    </row>
    <row r="61" spans="2:13" s="80" customFormat="1" ht="12.75" x14ac:dyDescent="0.2">
      <c r="B61" s="143"/>
      <c r="C61" s="26" t="s">
        <v>78</v>
      </c>
      <c r="D61" s="27" t="s">
        <v>8</v>
      </c>
      <c r="E61" s="32">
        <v>0</v>
      </c>
      <c r="F61" s="29">
        <v>22</v>
      </c>
      <c r="G61" s="30"/>
      <c r="H61" s="30"/>
      <c r="I61" s="30"/>
      <c r="J61" s="30"/>
      <c r="K61" s="30"/>
      <c r="L61" s="30"/>
      <c r="M61" s="30"/>
    </row>
    <row r="62" spans="2:13" s="80" customFormat="1" ht="12.75" x14ac:dyDescent="0.2">
      <c r="B62" s="143"/>
      <c r="C62" s="26" t="s">
        <v>45</v>
      </c>
      <c r="D62" s="27" t="s">
        <v>9</v>
      </c>
      <c r="E62" s="32">
        <v>0.5</v>
      </c>
      <c r="F62" s="29">
        <f>E62*F58</f>
        <v>15</v>
      </c>
      <c r="G62" s="30"/>
      <c r="H62" s="30"/>
      <c r="I62" s="30"/>
      <c r="J62" s="30"/>
      <c r="K62" s="30"/>
      <c r="L62" s="30">
        <f t="shared" si="18"/>
        <v>0</v>
      </c>
      <c r="M62" s="30">
        <f t="shared" si="19"/>
        <v>0</v>
      </c>
    </row>
    <row r="63" spans="2:13" s="80" customFormat="1" ht="12.75" x14ac:dyDescent="0.2">
      <c r="B63" s="143"/>
      <c r="C63" s="26" t="s">
        <v>46</v>
      </c>
      <c r="D63" s="27" t="s">
        <v>8</v>
      </c>
      <c r="E63" s="32">
        <v>0.38</v>
      </c>
      <c r="F63" s="29">
        <f>E63*F58</f>
        <v>11.4</v>
      </c>
      <c r="G63" s="30"/>
      <c r="H63" s="30"/>
      <c r="I63" s="30"/>
      <c r="J63" s="30"/>
      <c r="K63" s="30"/>
      <c r="L63" s="30">
        <f t="shared" si="18"/>
        <v>0</v>
      </c>
      <c r="M63" s="30">
        <f t="shared" si="19"/>
        <v>0</v>
      </c>
    </row>
    <row r="64" spans="2:13" s="80" customFormat="1" ht="12.75" x14ac:dyDescent="0.2">
      <c r="B64" s="143">
        <v>7</v>
      </c>
      <c r="C64" s="126" t="s">
        <v>80</v>
      </c>
      <c r="D64" s="122" t="s">
        <v>49</v>
      </c>
      <c r="E64" s="141"/>
      <c r="F64" s="124">
        <v>85</v>
      </c>
      <c r="G64" s="125"/>
      <c r="H64" s="125"/>
      <c r="I64" s="125"/>
      <c r="J64" s="125"/>
      <c r="K64" s="125"/>
      <c r="L64" s="125"/>
      <c r="M64" s="125"/>
    </row>
    <row r="65" spans="2:13" s="80" customFormat="1" ht="12.75" x14ac:dyDescent="0.2">
      <c r="B65" s="143"/>
      <c r="C65" s="26" t="s">
        <v>81</v>
      </c>
      <c r="D65" s="27" t="s">
        <v>49</v>
      </c>
      <c r="E65" s="32"/>
      <c r="F65" s="29">
        <v>85</v>
      </c>
      <c r="G65" s="30"/>
      <c r="H65" s="30"/>
      <c r="I65" s="30"/>
      <c r="J65" s="30"/>
      <c r="K65" s="30"/>
      <c r="L65" s="30"/>
      <c r="M65" s="30">
        <f>L65+J65+H65</f>
        <v>0</v>
      </c>
    </row>
    <row r="66" spans="2:13" s="80" customFormat="1" ht="12.75" x14ac:dyDescent="0.2">
      <c r="B66" s="143"/>
      <c r="C66" s="26" t="s">
        <v>82</v>
      </c>
      <c r="D66" s="27" t="s">
        <v>49</v>
      </c>
      <c r="E66" s="32"/>
      <c r="F66" s="29">
        <v>90</v>
      </c>
      <c r="G66" s="30"/>
      <c r="H66" s="30"/>
      <c r="I66" s="30"/>
      <c r="J66" s="30"/>
      <c r="K66" s="30"/>
      <c r="L66" s="30"/>
      <c r="M66" s="30">
        <f t="shared" ref="M66:M68" si="20">L66+J66+H66</f>
        <v>0</v>
      </c>
    </row>
    <row r="67" spans="2:13" s="80" customFormat="1" ht="12.75" x14ac:dyDescent="0.2">
      <c r="B67" s="143"/>
      <c r="C67" s="26" t="s">
        <v>83</v>
      </c>
      <c r="D67" s="27" t="s">
        <v>49</v>
      </c>
      <c r="E67" s="32"/>
      <c r="F67" s="29">
        <v>90</v>
      </c>
      <c r="G67" s="30"/>
      <c r="H67" s="30"/>
      <c r="I67" s="30"/>
      <c r="J67" s="30"/>
      <c r="K67" s="30"/>
      <c r="L67" s="30"/>
      <c r="M67" s="30">
        <f t="shared" si="20"/>
        <v>0</v>
      </c>
    </row>
    <row r="68" spans="2:13" s="80" customFormat="1" ht="12.75" x14ac:dyDescent="0.2">
      <c r="B68" s="143"/>
      <c r="C68" s="26" t="s">
        <v>78</v>
      </c>
      <c r="D68" s="27" t="s">
        <v>8</v>
      </c>
      <c r="E68" s="32"/>
      <c r="F68" s="29">
        <v>110</v>
      </c>
      <c r="G68" s="30"/>
      <c r="H68" s="30"/>
      <c r="I68" s="30"/>
      <c r="J68" s="30"/>
      <c r="K68" s="30"/>
      <c r="L68" s="30"/>
      <c r="M68" s="30">
        <f t="shared" si="20"/>
        <v>0</v>
      </c>
    </row>
    <row r="69" spans="2:13" s="80" customFormat="1" ht="13.5" x14ac:dyDescent="0.2">
      <c r="B69" s="143">
        <v>8</v>
      </c>
      <c r="C69" s="137" t="s">
        <v>79</v>
      </c>
      <c r="D69" s="136" t="s">
        <v>56</v>
      </c>
      <c r="E69" s="138"/>
      <c r="F69" s="139">
        <v>16</v>
      </c>
      <c r="G69" s="140"/>
      <c r="H69" s="140"/>
      <c r="I69" s="139"/>
      <c r="J69" s="136"/>
      <c r="K69" s="140"/>
      <c r="L69" s="140"/>
      <c r="M69" s="139"/>
    </row>
    <row r="70" spans="2:13" s="80" customFormat="1" ht="13.5" x14ac:dyDescent="0.2">
      <c r="B70" s="143"/>
      <c r="C70" s="82" t="s">
        <v>51</v>
      </c>
      <c r="D70" s="82" t="s">
        <v>57</v>
      </c>
      <c r="E70" s="83">
        <v>1</v>
      </c>
      <c r="F70" s="83">
        <f>F69*E70</f>
        <v>16</v>
      </c>
      <c r="G70" s="84"/>
      <c r="H70" s="84"/>
      <c r="I70" s="85"/>
      <c r="J70" s="85"/>
      <c r="K70" s="85"/>
      <c r="L70" s="85"/>
      <c r="M70" s="86">
        <f>L70+J70+H70</f>
        <v>0</v>
      </c>
    </row>
    <row r="71" spans="2:13" s="80" customFormat="1" ht="13.5" x14ac:dyDescent="0.2">
      <c r="B71" s="143"/>
      <c r="C71" s="82" t="s">
        <v>52</v>
      </c>
      <c r="D71" s="82" t="s">
        <v>56</v>
      </c>
      <c r="E71" s="83">
        <v>1.05</v>
      </c>
      <c r="F71" s="83">
        <f>F69*E71</f>
        <v>16.8</v>
      </c>
      <c r="G71" s="84"/>
      <c r="H71" s="85"/>
      <c r="I71" s="84"/>
      <c r="J71" s="84"/>
      <c r="K71" s="85"/>
      <c r="L71" s="85"/>
      <c r="M71" s="86">
        <f t="shared" ref="M71:M75" si="21">L71+J71+H71</f>
        <v>0</v>
      </c>
    </row>
    <row r="72" spans="2:13" s="80" customFormat="1" ht="13.5" x14ac:dyDescent="0.2">
      <c r="B72" s="143"/>
      <c r="C72" s="82" t="s">
        <v>93</v>
      </c>
      <c r="D72" s="82" t="s">
        <v>8</v>
      </c>
      <c r="E72" s="83">
        <v>0.3</v>
      </c>
      <c r="F72" s="83">
        <f>E72*F69</f>
        <v>4.8</v>
      </c>
      <c r="G72" s="84"/>
      <c r="H72" s="85"/>
      <c r="I72" s="84"/>
      <c r="J72" s="84"/>
      <c r="K72" s="85"/>
      <c r="L72" s="85"/>
      <c r="M72" s="86">
        <f t="shared" si="21"/>
        <v>0</v>
      </c>
    </row>
    <row r="73" spans="2:13" s="80" customFormat="1" ht="13.5" x14ac:dyDescent="0.2">
      <c r="B73" s="143"/>
      <c r="C73" s="82" t="s">
        <v>55</v>
      </c>
      <c r="D73" s="82" t="s">
        <v>8</v>
      </c>
      <c r="E73" s="83">
        <v>1.5</v>
      </c>
      <c r="F73" s="83">
        <f>E73*F69</f>
        <v>24</v>
      </c>
      <c r="G73" s="84"/>
      <c r="H73" s="85"/>
      <c r="I73" s="84"/>
      <c r="J73" s="84"/>
      <c r="K73" s="85"/>
      <c r="L73" s="85"/>
      <c r="M73" s="86">
        <f t="shared" si="21"/>
        <v>0</v>
      </c>
    </row>
    <row r="74" spans="2:13" s="80" customFormat="1" ht="13.5" x14ac:dyDescent="0.2">
      <c r="B74" s="143"/>
      <c r="C74" s="82" t="s">
        <v>53</v>
      </c>
      <c r="D74" s="82" t="s">
        <v>10</v>
      </c>
      <c r="E74" s="83">
        <v>29</v>
      </c>
      <c r="F74" s="83">
        <f>E74*F69</f>
        <v>464</v>
      </c>
      <c r="G74" s="84"/>
      <c r="H74" s="85"/>
      <c r="I74" s="84"/>
      <c r="J74" s="84"/>
      <c r="K74" s="85"/>
      <c r="L74" s="85"/>
      <c r="M74" s="86">
        <f t="shared" si="21"/>
        <v>0</v>
      </c>
    </row>
    <row r="75" spans="2:13" s="80" customFormat="1" ht="13.5" x14ac:dyDescent="0.2">
      <c r="B75" s="143"/>
      <c r="C75" s="82" t="s">
        <v>54</v>
      </c>
      <c r="D75" s="82" t="s">
        <v>10</v>
      </c>
      <c r="E75" s="83">
        <v>1.5</v>
      </c>
      <c r="F75" s="83">
        <f>E75*F69</f>
        <v>24</v>
      </c>
      <c r="G75" s="84"/>
      <c r="H75" s="85"/>
      <c r="I75" s="84"/>
      <c r="J75" s="84"/>
      <c r="K75" s="85"/>
      <c r="L75" s="85"/>
      <c r="M75" s="86">
        <f t="shared" si="21"/>
        <v>0</v>
      </c>
    </row>
    <row r="76" spans="2:13" s="80" customFormat="1" ht="13.5" x14ac:dyDescent="0.2">
      <c r="B76" s="143">
        <v>9</v>
      </c>
      <c r="C76" s="136" t="s">
        <v>77</v>
      </c>
      <c r="D76" s="132" t="s">
        <v>8</v>
      </c>
      <c r="E76" s="133"/>
      <c r="F76" s="133">
        <v>12</v>
      </c>
      <c r="G76" s="134"/>
      <c r="H76" s="135"/>
      <c r="I76" s="134"/>
      <c r="J76" s="134"/>
      <c r="K76" s="135"/>
      <c r="L76" s="135"/>
      <c r="M76" s="155"/>
    </row>
    <row r="77" spans="2:13" s="80" customFormat="1" ht="13.5" x14ac:dyDescent="0.2">
      <c r="B77" s="143"/>
      <c r="C77" s="82" t="s">
        <v>51</v>
      </c>
      <c r="D77" s="82" t="s">
        <v>8</v>
      </c>
      <c r="E77" s="83"/>
      <c r="F77" s="83">
        <v>12</v>
      </c>
      <c r="G77" s="84"/>
      <c r="H77" s="85"/>
      <c r="I77" s="84"/>
      <c r="J77" s="84"/>
      <c r="K77" s="85"/>
      <c r="L77" s="85"/>
      <c r="M77" s="86">
        <f>L77+J77+H77</f>
        <v>0</v>
      </c>
    </row>
    <row r="78" spans="2:13" s="80" customFormat="1" ht="13.5" x14ac:dyDescent="0.2">
      <c r="B78" s="143"/>
      <c r="C78" s="82" t="s">
        <v>76</v>
      </c>
      <c r="D78" s="82" t="s">
        <v>8</v>
      </c>
      <c r="E78" s="83"/>
      <c r="F78" s="83">
        <v>12</v>
      </c>
      <c r="G78" s="84"/>
      <c r="H78" s="85"/>
      <c r="I78" s="84"/>
      <c r="J78" s="84"/>
      <c r="K78" s="85"/>
      <c r="L78" s="85"/>
      <c r="M78" s="86">
        <f>L78+J78+H78</f>
        <v>0</v>
      </c>
    </row>
    <row r="79" spans="2:13" s="80" customFormat="1" ht="13.5" x14ac:dyDescent="0.2">
      <c r="B79" s="143">
        <v>10</v>
      </c>
      <c r="C79" s="136" t="s">
        <v>84</v>
      </c>
      <c r="D79" s="132" t="s">
        <v>10</v>
      </c>
      <c r="E79" s="133"/>
      <c r="F79" s="133">
        <v>7</v>
      </c>
      <c r="G79" s="134"/>
      <c r="H79" s="135"/>
      <c r="I79" s="134"/>
      <c r="J79" s="134"/>
      <c r="K79" s="135"/>
      <c r="L79" s="135"/>
      <c r="M79" s="155"/>
    </row>
    <row r="80" spans="2:13" s="80" customFormat="1" ht="13.5" x14ac:dyDescent="0.2">
      <c r="B80" s="143"/>
      <c r="C80" s="82" t="s">
        <v>81</v>
      </c>
      <c r="D80" s="82" t="s">
        <v>10</v>
      </c>
      <c r="E80" s="83"/>
      <c r="F80" s="83">
        <v>7</v>
      </c>
      <c r="G80" s="84"/>
      <c r="H80" s="85"/>
      <c r="I80" s="84"/>
      <c r="J80" s="84"/>
      <c r="K80" s="85"/>
      <c r="L80" s="85"/>
      <c r="M80" s="86">
        <f>L80+J80+H80</f>
        <v>0</v>
      </c>
    </row>
    <row r="81" spans="1:13" s="80" customFormat="1" ht="13.5" x14ac:dyDescent="0.2">
      <c r="B81" s="143"/>
      <c r="C81" s="82" t="s">
        <v>85</v>
      </c>
      <c r="D81" s="82" t="s">
        <v>10</v>
      </c>
      <c r="E81" s="83"/>
      <c r="F81" s="83">
        <v>7</v>
      </c>
      <c r="G81" s="84"/>
      <c r="H81" s="85"/>
      <c r="I81" s="84"/>
      <c r="J81" s="84"/>
      <c r="K81" s="85"/>
      <c r="L81" s="85"/>
      <c r="M81" s="86">
        <f>L81+J81+H81</f>
        <v>0</v>
      </c>
    </row>
    <row r="82" spans="1:13" s="80" customFormat="1" ht="13.5" x14ac:dyDescent="0.2">
      <c r="B82" s="143">
        <v>11</v>
      </c>
      <c r="C82" s="136" t="s">
        <v>86</v>
      </c>
      <c r="D82" s="132" t="s">
        <v>10</v>
      </c>
      <c r="E82" s="133"/>
      <c r="F82" s="133">
        <v>6</v>
      </c>
      <c r="G82" s="134"/>
      <c r="H82" s="135"/>
      <c r="I82" s="134"/>
      <c r="J82" s="134"/>
      <c r="K82" s="135"/>
      <c r="L82" s="135"/>
      <c r="M82" s="155"/>
    </row>
    <row r="83" spans="1:13" s="80" customFormat="1" ht="13.5" x14ac:dyDescent="0.2">
      <c r="B83" s="143"/>
      <c r="C83" s="82" t="s">
        <v>81</v>
      </c>
      <c r="D83" s="82" t="s">
        <v>10</v>
      </c>
      <c r="E83" s="83"/>
      <c r="F83" s="83">
        <v>6</v>
      </c>
      <c r="G83" s="84"/>
      <c r="H83" s="85"/>
      <c r="I83" s="84"/>
      <c r="J83" s="84"/>
      <c r="K83" s="85"/>
      <c r="L83" s="85"/>
      <c r="M83" s="86">
        <f>L83+J83+H83</f>
        <v>0</v>
      </c>
    </row>
    <row r="84" spans="1:13" s="80" customFormat="1" ht="13.5" x14ac:dyDescent="0.2">
      <c r="B84" s="143"/>
      <c r="C84" s="82" t="s">
        <v>87</v>
      </c>
      <c r="D84" s="82" t="s">
        <v>10</v>
      </c>
      <c r="E84" s="83"/>
      <c r="F84" s="83">
        <v>6</v>
      </c>
      <c r="G84" s="84"/>
      <c r="H84" s="85"/>
      <c r="I84" s="84"/>
      <c r="J84" s="84"/>
      <c r="K84" s="85"/>
      <c r="L84" s="85"/>
      <c r="M84" s="86">
        <f>L84+J84+H84</f>
        <v>0</v>
      </c>
    </row>
    <row r="85" spans="1:13" s="80" customFormat="1" ht="13.5" x14ac:dyDescent="0.2">
      <c r="B85" s="143">
        <v>12</v>
      </c>
      <c r="C85" s="136" t="s">
        <v>88</v>
      </c>
      <c r="D85" s="132" t="s">
        <v>10</v>
      </c>
      <c r="E85" s="133"/>
      <c r="F85" s="133">
        <v>2</v>
      </c>
      <c r="G85" s="134"/>
      <c r="H85" s="135"/>
      <c r="I85" s="134"/>
      <c r="J85" s="134"/>
      <c r="K85" s="135"/>
      <c r="L85" s="135"/>
      <c r="M85" s="155"/>
    </row>
    <row r="86" spans="1:13" s="80" customFormat="1" ht="13.5" x14ac:dyDescent="0.2">
      <c r="B86" s="143"/>
      <c r="C86" s="82" t="s">
        <v>81</v>
      </c>
      <c r="D86" s="82" t="s">
        <v>10</v>
      </c>
      <c r="E86" s="83"/>
      <c r="F86" s="83">
        <v>2</v>
      </c>
      <c r="G86" s="84"/>
      <c r="H86" s="85"/>
      <c r="I86" s="84"/>
      <c r="J86" s="84"/>
      <c r="K86" s="85"/>
      <c r="L86" s="85"/>
      <c r="M86" s="86">
        <f>L86+J86+H86</f>
        <v>0</v>
      </c>
    </row>
    <row r="87" spans="1:13" s="80" customFormat="1" ht="13.5" x14ac:dyDescent="0.2">
      <c r="B87" s="143"/>
      <c r="C87" s="82" t="s">
        <v>89</v>
      </c>
      <c r="D87" s="82" t="s">
        <v>10</v>
      </c>
      <c r="E87" s="83"/>
      <c r="F87" s="83">
        <v>2</v>
      </c>
      <c r="G87" s="84"/>
      <c r="H87" s="85"/>
      <c r="I87" s="84"/>
      <c r="J87" s="84"/>
      <c r="K87" s="85"/>
      <c r="L87" s="85"/>
      <c r="M87" s="86">
        <f>L87+J87+H87</f>
        <v>0</v>
      </c>
    </row>
    <row r="88" spans="1:13" s="80" customFormat="1" ht="13.5" x14ac:dyDescent="0.2">
      <c r="B88" s="143">
        <v>13</v>
      </c>
      <c r="C88" s="136" t="s">
        <v>90</v>
      </c>
      <c r="D88" s="132" t="s">
        <v>49</v>
      </c>
      <c r="E88" s="133"/>
      <c r="F88" s="133">
        <v>8</v>
      </c>
      <c r="G88" s="134"/>
      <c r="H88" s="135"/>
      <c r="I88" s="134"/>
      <c r="J88" s="134"/>
      <c r="K88" s="135"/>
      <c r="L88" s="135"/>
      <c r="M88" s="155"/>
    </row>
    <row r="89" spans="1:13" s="80" customFormat="1" ht="13.5" x14ac:dyDescent="0.2">
      <c r="B89" s="143"/>
      <c r="C89" s="82" t="s">
        <v>81</v>
      </c>
      <c r="D89" s="82" t="s">
        <v>49</v>
      </c>
      <c r="E89" s="83"/>
      <c r="F89" s="83">
        <v>8</v>
      </c>
      <c r="G89" s="84"/>
      <c r="H89" s="85"/>
      <c r="I89" s="84"/>
      <c r="J89" s="84"/>
      <c r="K89" s="85"/>
      <c r="L89" s="85"/>
      <c r="M89" s="86">
        <f>L89+J89+H89</f>
        <v>0</v>
      </c>
    </row>
    <row r="90" spans="1:13" s="80" customFormat="1" ht="13.5" x14ac:dyDescent="0.2">
      <c r="B90" s="25"/>
      <c r="C90" s="82" t="s">
        <v>91</v>
      </c>
      <c r="D90" s="82" t="s">
        <v>49</v>
      </c>
      <c r="E90" s="83"/>
      <c r="F90" s="83">
        <v>9</v>
      </c>
      <c r="G90" s="84"/>
      <c r="H90" s="85"/>
      <c r="I90" s="84"/>
      <c r="J90" s="84"/>
      <c r="K90" s="85"/>
      <c r="L90" s="85"/>
      <c r="M90" s="86">
        <f t="shared" ref="M90:M91" si="22">L90+J90+H90</f>
        <v>0</v>
      </c>
    </row>
    <row r="91" spans="1:13" s="80" customFormat="1" ht="13.5" x14ac:dyDescent="0.2">
      <c r="B91" s="25"/>
      <c r="C91" s="82" t="s">
        <v>30</v>
      </c>
      <c r="D91" s="82" t="s">
        <v>92</v>
      </c>
      <c r="E91" s="83"/>
      <c r="F91" s="83">
        <v>5</v>
      </c>
      <c r="G91" s="84"/>
      <c r="H91" s="85"/>
      <c r="I91" s="84"/>
      <c r="J91" s="84"/>
      <c r="K91" s="85"/>
      <c r="L91" s="85"/>
      <c r="M91" s="86">
        <f t="shared" si="22"/>
        <v>0</v>
      </c>
    </row>
    <row r="92" spans="1:13" s="65" customFormat="1" ht="24" x14ac:dyDescent="0.2">
      <c r="A92" s="61"/>
      <c r="B92" s="88">
        <v>14</v>
      </c>
      <c r="C92" s="126" t="s">
        <v>31</v>
      </c>
      <c r="D92" s="118" t="s">
        <v>32</v>
      </c>
      <c r="E92" s="118"/>
      <c r="F92" s="149">
        <v>6</v>
      </c>
      <c r="G92" s="150"/>
      <c r="H92" s="151"/>
      <c r="I92" s="151"/>
      <c r="J92" s="151"/>
      <c r="K92" s="151"/>
      <c r="L92" s="151"/>
      <c r="M92" s="152">
        <f t="shared" ref="M92" si="23">L92+J92+H92</f>
        <v>0</v>
      </c>
    </row>
    <row r="93" spans="1:13" x14ac:dyDescent="0.25">
      <c r="A93" s="61"/>
      <c r="B93" s="33"/>
      <c r="C93" s="34" t="s">
        <v>7</v>
      </c>
      <c r="D93" s="35"/>
      <c r="E93" s="36"/>
      <c r="F93" s="37"/>
      <c r="G93" s="37"/>
      <c r="H93" s="38">
        <f>SUM(H21:H92)</f>
        <v>0</v>
      </c>
      <c r="I93" s="39"/>
      <c r="J93" s="38">
        <f>SUM(J21:J92)</f>
        <v>0</v>
      </c>
      <c r="K93" s="39"/>
      <c r="L93" s="38">
        <f>SUM(L21:L92)</f>
        <v>0</v>
      </c>
      <c r="M93" s="38">
        <f>L93+J93+H93</f>
        <v>0</v>
      </c>
    </row>
    <row r="94" spans="1:13" s="23" customFormat="1" ht="12" x14ac:dyDescent="0.25">
      <c r="B94" s="40"/>
      <c r="C94" s="31" t="s">
        <v>12</v>
      </c>
      <c r="D94" s="41"/>
      <c r="E94" s="81" t="s">
        <v>100</v>
      </c>
      <c r="F94" s="43"/>
      <c r="G94" s="43"/>
      <c r="H94" s="44"/>
      <c r="I94" s="44"/>
      <c r="J94" s="44"/>
      <c r="K94" s="44"/>
      <c r="L94" s="44"/>
      <c r="M94" s="45" t="e">
        <f>H93*E94</f>
        <v>#VALUE!</v>
      </c>
    </row>
    <row r="95" spans="1:13" s="23" customFormat="1" ht="12" x14ac:dyDescent="0.25">
      <c r="B95" s="40"/>
      <c r="C95" s="31" t="s">
        <v>7</v>
      </c>
      <c r="D95" s="22"/>
      <c r="E95" s="42"/>
      <c r="F95" s="43"/>
      <c r="G95" s="43"/>
      <c r="H95" s="44"/>
      <c r="I95" s="44"/>
      <c r="J95" s="44"/>
      <c r="K95" s="44"/>
      <c r="L95" s="44"/>
      <c r="M95" s="45" t="e">
        <f>M93+M94</f>
        <v>#VALUE!</v>
      </c>
    </row>
    <row r="96" spans="1:13" s="23" customFormat="1" ht="12" x14ac:dyDescent="0.25">
      <c r="B96" s="40"/>
      <c r="C96" s="31" t="s">
        <v>13</v>
      </c>
      <c r="D96" s="41"/>
      <c r="E96" s="81" t="s">
        <v>100</v>
      </c>
      <c r="F96" s="43"/>
      <c r="G96" s="43"/>
      <c r="H96" s="44"/>
      <c r="I96" s="44"/>
      <c r="J96" s="44"/>
      <c r="K96" s="44"/>
      <c r="L96" s="44"/>
      <c r="M96" s="45" t="e">
        <f>M95*E96</f>
        <v>#VALUE!</v>
      </c>
    </row>
    <row r="97" spans="2:13" s="23" customFormat="1" ht="12" x14ac:dyDescent="0.25">
      <c r="B97" s="40"/>
      <c r="C97" s="31" t="s">
        <v>7</v>
      </c>
      <c r="D97" s="22"/>
      <c r="E97" s="42"/>
      <c r="F97" s="43"/>
      <c r="G97" s="43"/>
      <c r="H97" s="44"/>
      <c r="I97" s="44"/>
      <c r="J97" s="44"/>
      <c r="K97" s="44"/>
      <c r="L97" s="44"/>
      <c r="M97" s="45" t="e">
        <f>M95+M96</f>
        <v>#VALUE!</v>
      </c>
    </row>
    <row r="98" spans="2:13" s="23" customFormat="1" ht="12" x14ac:dyDescent="0.25">
      <c r="B98" s="40"/>
      <c r="C98" s="31" t="s">
        <v>14</v>
      </c>
      <c r="D98" s="41"/>
      <c r="E98" s="81" t="s">
        <v>100</v>
      </c>
      <c r="F98" s="43"/>
      <c r="G98" s="43"/>
      <c r="H98" s="44"/>
      <c r="I98" s="44"/>
      <c r="J98" s="44"/>
      <c r="K98" s="44"/>
      <c r="L98" s="44"/>
      <c r="M98" s="45" t="e">
        <f>M97*E98</f>
        <v>#VALUE!</v>
      </c>
    </row>
    <row r="99" spans="2:13" s="23" customFormat="1" ht="12" x14ac:dyDescent="0.25">
      <c r="B99" s="40"/>
      <c r="C99" s="31" t="s">
        <v>7</v>
      </c>
      <c r="D99" s="22"/>
      <c r="E99" s="42"/>
      <c r="F99" s="43"/>
      <c r="G99" s="43"/>
      <c r="H99" s="44"/>
      <c r="I99" s="44"/>
      <c r="J99" s="44"/>
      <c r="K99" s="44"/>
      <c r="L99" s="44"/>
      <c r="M99" s="45" t="e">
        <f>M97+M98</f>
        <v>#VALUE!</v>
      </c>
    </row>
    <row r="100" spans="2:13" s="23" customFormat="1" ht="12" x14ac:dyDescent="0.25">
      <c r="B100" s="40"/>
      <c r="C100" s="31" t="s">
        <v>48</v>
      </c>
      <c r="D100" s="41"/>
      <c r="E100" s="81" t="s">
        <v>100</v>
      </c>
      <c r="F100" s="43"/>
      <c r="G100" s="43"/>
      <c r="H100" s="44"/>
      <c r="I100" s="44"/>
      <c r="J100" s="44"/>
      <c r="K100" s="44"/>
      <c r="L100" s="44"/>
      <c r="M100" s="45" t="e">
        <f>M99*E100</f>
        <v>#VALUE!</v>
      </c>
    </row>
    <row r="101" spans="2:13" s="23" customFormat="1" ht="12" x14ac:dyDescent="0.25">
      <c r="B101" s="40"/>
      <c r="C101" s="31" t="s">
        <v>7</v>
      </c>
      <c r="D101" s="22"/>
      <c r="E101" s="42"/>
      <c r="F101" s="43"/>
      <c r="G101" s="43"/>
      <c r="H101" s="44"/>
      <c r="I101" s="44"/>
      <c r="J101" s="44"/>
      <c r="K101" s="44"/>
      <c r="L101" s="44"/>
      <c r="M101" s="45" t="e">
        <f>M99+M100</f>
        <v>#VALUE!</v>
      </c>
    </row>
    <row r="102" spans="2:13" s="23" customFormat="1" ht="12" x14ac:dyDescent="0.25">
      <c r="B102" s="40"/>
      <c r="C102" s="31" t="s">
        <v>15</v>
      </c>
      <c r="D102" s="41"/>
      <c r="E102" s="81">
        <v>0.18</v>
      </c>
      <c r="F102" s="43"/>
      <c r="G102" s="43"/>
      <c r="H102" s="44"/>
      <c r="I102" s="44"/>
      <c r="J102" s="44"/>
      <c r="K102" s="44"/>
      <c r="L102" s="44"/>
      <c r="M102" s="45" t="e">
        <f>M101*E102</f>
        <v>#VALUE!</v>
      </c>
    </row>
    <row r="103" spans="2:13" s="23" customFormat="1" ht="12.75" thickBot="1" x14ac:dyDescent="0.3">
      <c r="B103" s="46"/>
      <c r="C103" s="47" t="s">
        <v>7</v>
      </c>
      <c r="D103" s="48"/>
      <c r="E103" s="49"/>
      <c r="F103" s="50"/>
      <c r="G103" s="50"/>
      <c r="H103" s="51"/>
      <c r="I103" s="51"/>
      <c r="J103" s="51"/>
      <c r="K103" s="51"/>
      <c r="L103" s="51"/>
      <c r="M103" s="52" t="e">
        <f>M101+M102</f>
        <v>#VALUE!</v>
      </c>
    </row>
    <row r="104" spans="2:13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</row>
    <row r="105" spans="2:13" x14ac:dyDescent="0.25">
      <c r="G105" s="75"/>
      <c r="M105" s="76"/>
    </row>
    <row r="106" spans="2:13" x14ac:dyDescent="0.25">
      <c r="M106" s="76"/>
    </row>
    <row r="107" spans="2:13" x14ac:dyDescent="0.25">
      <c r="M107" s="76"/>
    </row>
    <row r="108" spans="2:13" x14ac:dyDescent="0.25">
      <c r="M108" s="76"/>
    </row>
    <row r="109" spans="2:13" x14ac:dyDescent="0.25">
      <c r="M109" s="76"/>
    </row>
    <row r="110" spans="2:13" x14ac:dyDescent="0.25">
      <c r="M110" s="76"/>
    </row>
    <row r="112" spans="2:13" x14ac:dyDescent="0.25">
      <c r="M112" s="76"/>
    </row>
  </sheetData>
  <mergeCells count="16">
    <mergeCell ref="B104:M104"/>
    <mergeCell ref="B15:B18"/>
    <mergeCell ref="D15:D18"/>
    <mergeCell ref="E15:E18"/>
    <mergeCell ref="F15:F18"/>
    <mergeCell ref="G15:H16"/>
    <mergeCell ref="I15:J16"/>
    <mergeCell ref="B2:M2"/>
    <mergeCell ref="B3:M3"/>
    <mergeCell ref="B4:M4"/>
    <mergeCell ref="B10:B11"/>
    <mergeCell ref="K15:L16"/>
    <mergeCell ref="M15:M18"/>
    <mergeCell ref="H17:H18"/>
    <mergeCell ref="J17:J18"/>
    <mergeCell ref="L17:L18"/>
  </mergeCells>
  <phoneticPr fontId="3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რეაბილიტაცია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Akaki Romelashvili</dc:creator>
  <cp:lastModifiedBy>Davit Bochorishvili</cp:lastModifiedBy>
  <dcterms:created xsi:type="dcterms:W3CDTF">2015-06-05T18:17:20Z</dcterms:created>
  <dcterms:modified xsi:type="dcterms:W3CDTF">2025-05-20T06:45:35Z</dcterms:modified>
</cp:coreProperties>
</file>